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10" yWindow="-110" windowWidth="19420" windowHeight="110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F16" i="1" l="1"/>
  <c r="F75" i="1"/>
  <c r="J39" i="1"/>
  <c r="L39" i="1"/>
  <c r="F39" i="1"/>
  <c r="F29" i="1"/>
  <c r="J55" i="1" l="1"/>
  <c r="L124" i="1"/>
  <c r="J91" i="1" l="1"/>
  <c r="J107" i="1"/>
  <c r="L107" i="1"/>
  <c r="F145" i="1" l="1"/>
  <c r="L145" i="1"/>
  <c r="J126" i="1" l="1"/>
  <c r="J134" i="1" s="1"/>
  <c r="L126" i="1"/>
  <c r="L134" i="1" s="1"/>
  <c r="F64" i="1"/>
  <c r="I13" i="1"/>
  <c r="H13" i="1"/>
  <c r="F126" i="1"/>
  <c r="F134" i="1" s="1"/>
  <c r="I181" i="1"/>
  <c r="H181" i="1"/>
  <c r="H172" i="1"/>
  <c r="H162" i="1"/>
  <c r="G153" i="1"/>
  <c r="G124" i="1"/>
  <c r="H115" i="1"/>
  <c r="G115" i="1"/>
  <c r="H107" i="1"/>
  <c r="J99" i="1"/>
  <c r="H99" i="1"/>
  <c r="G82" i="1"/>
  <c r="J64" i="1"/>
  <c r="H64" i="1"/>
  <c r="G64" i="1"/>
  <c r="G55" i="1"/>
  <c r="I47" i="1"/>
  <c r="G47" i="1"/>
  <c r="B182" i="1"/>
  <c r="A182" i="1"/>
  <c r="L181" i="1"/>
  <c r="G181" i="1"/>
  <c r="F181" i="1"/>
  <c r="L172" i="1"/>
  <c r="I172" i="1"/>
  <c r="G172" i="1"/>
  <c r="F172" i="1"/>
  <c r="B163" i="1"/>
  <c r="A163" i="1"/>
  <c r="L162" i="1"/>
  <c r="J162" i="1"/>
  <c r="I162" i="1"/>
  <c r="G162" i="1"/>
  <c r="F162" i="1"/>
  <c r="L153" i="1"/>
  <c r="J153" i="1"/>
  <c r="I153" i="1"/>
  <c r="H153" i="1"/>
  <c r="F153" i="1"/>
  <c r="B144" i="1"/>
  <c r="A144" i="1"/>
  <c r="L143" i="1"/>
  <c r="J143" i="1"/>
  <c r="I143" i="1"/>
  <c r="G143" i="1"/>
  <c r="F143" i="1"/>
  <c r="I134" i="1"/>
  <c r="H134" i="1"/>
  <c r="G134" i="1"/>
  <c r="B125" i="1"/>
  <c r="A125" i="1"/>
  <c r="J124" i="1"/>
  <c r="I124" i="1"/>
  <c r="H124" i="1"/>
  <c r="F124" i="1"/>
  <c r="L115" i="1"/>
  <c r="J115" i="1"/>
  <c r="I115" i="1"/>
  <c r="F115" i="1"/>
  <c r="B108" i="1"/>
  <c r="A108" i="1"/>
  <c r="I107" i="1"/>
  <c r="F107" i="1"/>
  <c r="L99" i="1"/>
  <c r="I99" i="1"/>
  <c r="G99" i="1"/>
  <c r="F99" i="1"/>
  <c r="B92" i="1"/>
  <c r="A92" i="1"/>
  <c r="L91" i="1"/>
  <c r="I91" i="1"/>
  <c r="H91" i="1"/>
  <c r="G91" i="1"/>
  <c r="F91" i="1"/>
  <c r="L82" i="1"/>
  <c r="H82" i="1"/>
  <c r="H92" i="1" s="1"/>
  <c r="F82" i="1"/>
  <c r="B74" i="1"/>
  <c r="A74" i="1"/>
  <c r="L73" i="1"/>
  <c r="J73" i="1"/>
  <c r="I73" i="1"/>
  <c r="H73" i="1"/>
  <c r="G73" i="1"/>
  <c r="F73" i="1"/>
  <c r="L64" i="1"/>
  <c r="B56" i="1"/>
  <c r="A56" i="1"/>
  <c r="L55" i="1"/>
  <c r="I55" i="1"/>
  <c r="H55" i="1"/>
  <c r="F55" i="1"/>
  <c r="L47" i="1"/>
  <c r="J47" i="1"/>
  <c r="H47" i="1"/>
  <c r="F47" i="1"/>
  <c r="B38" i="1"/>
  <c r="A38" i="1"/>
  <c r="L37" i="1"/>
  <c r="J37" i="1"/>
  <c r="I37" i="1"/>
  <c r="H37" i="1"/>
  <c r="G37" i="1"/>
  <c r="F37" i="1"/>
  <c r="L29" i="1"/>
  <c r="J29" i="1"/>
  <c r="I29" i="1"/>
  <c r="H29" i="1"/>
  <c r="G29" i="1"/>
  <c r="B22" i="1"/>
  <c r="A22" i="1"/>
  <c r="L21" i="1"/>
  <c r="J21" i="1"/>
  <c r="I21" i="1"/>
  <c r="H21" i="1"/>
  <c r="G21" i="1"/>
  <c r="F21" i="1"/>
  <c r="L13" i="1"/>
  <c r="G13" i="1"/>
  <c r="F13" i="1"/>
  <c r="F38" i="1" l="1"/>
  <c r="I56" i="1"/>
  <c r="G182" i="1"/>
  <c r="F182" i="1"/>
  <c r="F125" i="1"/>
  <c r="F144" i="1"/>
  <c r="F163" i="1"/>
  <c r="L163" i="1"/>
  <c r="I144" i="1"/>
  <c r="H56" i="1"/>
  <c r="F22" i="1"/>
  <c r="L182" i="1"/>
  <c r="I38" i="1"/>
  <c r="L125" i="1"/>
  <c r="I163" i="1"/>
  <c r="H125" i="1"/>
  <c r="L144" i="1"/>
  <c r="F56" i="1"/>
  <c r="L38" i="1"/>
  <c r="J163" i="1"/>
  <c r="L108" i="1"/>
  <c r="J125" i="1"/>
  <c r="F108" i="1"/>
  <c r="L92" i="1"/>
  <c r="F92" i="1"/>
  <c r="L56" i="1"/>
  <c r="L22" i="1"/>
  <c r="H38" i="1"/>
  <c r="G163" i="1"/>
  <c r="H163" i="1"/>
  <c r="G144" i="1"/>
  <c r="I125" i="1"/>
  <c r="I108" i="1"/>
  <c r="H74" i="1"/>
  <c r="J56" i="1"/>
  <c r="J38" i="1"/>
  <c r="G38" i="1"/>
  <c r="I22" i="1"/>
  <c r="G22" i="1"/>
  <c r="H22" i="1"/>
  <c r="J74" i="1"/>
  <c r="G74" i="1"/>
  <c r="F74" i="1"/>
  <c r="L74" i="1"/>
  <c r="J181" i="1"/>
  <c r="I182" i="1"/>
  <c r="H182" i="1"/>
  <c r="J172" i="1"/>
  <c r="J144" i="1"/>
  <c r="H143" i="1"/>
  <c r="H144" i="1" s="1"/>
  <c r="G125" i="1"/>
  <c r="J108" i="1"/>
  <c r="H108" i="1"/>
  <c r="G107" i="1"/>
  <c r="G108" i="1" s="1"/>
  <c r="G92" i="1"/>
  <c r="J82" i="1"/>
  <c r="J92" i="1" s="1"/>
  <c r="I82" i="1"/>
  <c r="I92" i="1" s="1"/>
  <c r="I64" i="1"/>
  <c r="I74" i="1" s="1"/>
  <c r="G56" i="1"/>
  <c r="J13" i="1"/>
  <c r="J22" i="1" s="1"/>
  <c r="J182" i="1" l="1"/>
  <c r="J183" i="1" s="1"/>
  <c r="F183" i="1"/>
  <c r="L183" i="1"/>
  <c r="I183" i="1"/>
  <c r="G183" i="1"/>
  <c r="H183" i="1"/>
</calcChain>
</file>

<file path=xl/sharedStrings.xml><?xml version="1.0" encoding="utf-8"?>
<sst xmlns="http://schemas.openxmlformats.org/spreadsheetml/2006/main" count="325" uniqueCount="147">
  <si>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</si>
  <si>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</si>
  <si>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</si>
  <si>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</si>
  <si>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</si>
  <si>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</si>
  <si>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</si>
  <si>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</si>
  <si>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</si>
  <si>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</si>
  <si>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</si>
  <si>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</si>
  <si>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</si>
  <si>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</si>
  <si>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</si>
  <si>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</si>
  <si>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</si>
  <si>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</si>
  <si>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</si>
  <si>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</si>
  <si>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</si>
  <si>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</si>
  <si>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</si>
  <si>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</si>
  <si>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</si>
  <si>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ТТК № 9/Ш</t>
  </si>
  <si>
    <t>Закуска</t>
  </si>
  <si>
    <t xml:space="preserve">Бутерброд с сыром </t>
  </si>
  <si>
    <t>ТТК № 46/Ш</t>
  </si>
  <si>
    <t>Гор.напиток</t>
  </si>
  <si>
    <t>Фрукты свежие (груша)</t>
  </si>
  <si>
    <t>Фрукты</t>
  </si>
  <si>
    <t>Итого</t>
  </si>
  <si>
    <t>Обед</t>
  </si>
  <si>
    <t>1 блюдо</t>
  </si>
  <si>
    <t>2 блюдо</t>
  </si>
  <si>
    <t>Напиток</t>
  </si>
  <si>
    <t>Напиток апельсиновый</t>
  </si>
  <si>
    <t>ТТК № 246/Ш</t>
  </si>
  <si>
    <t>Хлеб чёрный</t>
  </si>
  <si>
    <t>Хлеб ржано - пшеничный йодированный</t>
  </si>
  <si>
    <t>Итого за день:</t>
  </si>
  <si>
    <t>Запеканка из творога с молоком сгущенным</t>
  </si>
  <si>
    <t>ТТК №417/Ш,           ТТК №421/Ш</t>
  </si>
  <si>
    <t>Чай с сахаром и апельсином</t>
  </si>
  <si>
    <t>ТТК № 249/Ш</t>
  </si>
  <si>
    <t>Фрукты свежие (мандарин)</t>
  </si>
  <si>
    <t>Щи из свежей капусты с картофелем и филе куриной грудки</t>
  </si>
  <si>
    <t>ТТК № 18/Ш              ТТК № 3/Ш</t>
  </si>
  <si>
    <t>Плов (свинина)</t>
  </si>
  <si>
    <t>ТТК № 153/Ш</t>
  </si>
  <si>
    <t xml:space="preserve">Напиток из ягод </t>
  </si>
  <si>
    <t>ТТК № 256/Ш</t>
  </si>
  <si>
    <t>Суп картофельный с бобовыми с филе куриной грудки</t>
  </si>
  <si>
    <t>ТТК № 4/Ш,                 ТТК № 3/Ш</t>
  </si>
  <si>
    <t>ТТК № 17/Ш</t>
  </si>
  <si>
    <t>Гарнир</t>
  </si>
  <si>
    <t>Напиток из шиповника</t>
  </si>
  <si>
    <t>Фрукты свежие (яблоко)</t>
  </si>
  <si>
    <t xml:space="preserve">Суп картофельный с макаронными изделиями </t>
  </si>
  <si>
    <t>ТТК №23/Ш</t>
  </si>
  <si>
    <t xml:space="preserve">Биточки рыбные, соус овощной </t>
  </si>
  <si>
    <t>ТТК № 44/Ш, ТТК № 87/Ш</t>
  </si>
  <si>
    <t>Рис отварной</t>
  </si>
  <si>
    <t>ТТК № 11/Ш</t>
  </si>
  <si>
    <t>ТТК № 93/Ш, ТТК № 518/Ш, ТТК № 13/Ш</t>
  </si>
  <si>
    <t>Макароны отварные</t>
  </si>
  <si>
    <t>ТТК № 363/Ш</t>
  </si>
  <si>
    <t>Каша молочная рисовая с джемом с маслом сливочным</t>
  </si>
  <si>
    <t>ТТК № 520/Ш</t>
  </si>
  <si>
    <t>Бутерброд с маслом и сыром "Русич"</t>
  </si>
  <si>
    <t>ТТК № 521/Ш</t>
  </si>
  <si>
    <t>Чай с сахаром</t>
  </si>
  <si>
    <t>ТТК № 248/Ш</t>
  </si>
  <si>
    <t xml:space="preserve">Каша рассыпчатая гречневая </t>
  </si>
  <si>
    <t>ТТК № 6/Ш</t>
  </si>
  <si>
    <t>ТТК № 4/Ш, ТТК № 3/Ш</t>
  </si>
  <si>
    <t>Омлет "Курочка Ряба"</t>
  </si>
  <si>
    <t>ТТК №244/Ш</t>
  </si>
  <si>
    <t>Гор. блюдо</t>
  </si>
  <si>
    <t>Суп крестьянский с крупой с филе куриной грудки</t>
  </si>
  <si>
    <t>ТТК №515/Ш,                   ТТК №3/Ш</t>
  </si>
  <si>
    <t>Тефтели из свинины с соусом</t>
  </si>
  <si>
    <t>ТТК № 460/Ш</t>
  </si>
  <si>
    <t>ТТК № 432/Ш</t>
  </si>
  <si>
    <t>ТТК № 44/Ш, ТТК № 22/Ш, ТТК № 518/Ш, ТТК № 13/Ш</t>
  </si>
  <si>
    <t>Суп из овощей с филе куриной грудки</t>
  </si>
  <si>
    <t>Гуляш  (свинина)</t>
  </si>
  <si>
    <t>ТТК № 16/Ш</t>
  </si>
  <si>
    <t>Каша молочная ячневая</t>
  </si>
  <si>
    <t>ТТК № 187/Ш</t>
  </si>
  <si>
    <t>Кисломол.</t>
  </si>
  <si>
    <t>Чай с сахаром и лимоном</t>
  </si>
  <si>
    <t>Суп рыбный с рисом</t>
  </si>
  <si>
    <t>ТТК № 516/Ш</t>
  </si>
  <si>
    <t>Котлета "Новость" (из свинины)</t>
  </si>
  <si>
    <t>ТТК № 169/Ш</t>
  </si>
  <si>
    <t>Среднее значение за период:</t>
  </si>
  <si>
    <t>Напиток кефирный фруктовый в индивидуальной упаковке</t>
  </si>
  <si>
    <t>Бутерброд с сыром</t>
  </si>
  <si>
    <t>ТТК № 150/Ш, ТТК № 363/Ш, ТТК № 68/Ш,  ТТК № 13/Ш</t>
  </si>
  <si>
    <t>Рассольник Домашний</t>
  </si>
  <si>
    <t>Фрикадельки (свинина) в соусе</t>
  </si>
  <si>
    <t>ТТК №31</t>
  </si>
  <si>
    <t>ТТК №513</t>
  </si>
  <si>
    <t>ТТК №6</t>
  </si>
  <si>
    <t>Пюре по - деревенски из картофеля</t>
  </si>
  <si>
    <t>Котлеты рыбные, соус молочный, пюре по - деревенски из картофеля, овощи порционно (огурец свежий)</t>
  </si>
  <si>
    <t xml:space="preserve">ТТК № 518/Ш </t>
  </si>
  <si>
    <t>Чай ягодный</t>
  </si>
  <si>
    <t>ТТК № 512/Ш</t>
  </si>
  <si>
    <t>Узвар яблочный</t>
  </si>
  <si>
    <t>ТТК № 519/Ш</t>
  </si>
  <si>
    <t>Нагетсы куриные, соус красный, макароны отварные, овощи порционно (помидор свежий)</t>
  </si>
  <si>
    <t>Напиток из ягод</t>
  </si>
  <si>
    <t>ТТК № 37/Ш, ТТК №3/Ш</t>
  </si>
  <si>
    <t>Напиток из  кураги</t>
  </si>
  <si>
    <t>ТТК № 534</t>
  </si>
  <si>
    <t>Каша молочная пшенная с джемом</t>
  </si>
  <si>
    <t>ТТК № 412/Ш</t>
  </si>
  <si>
    <t>Чай с апельсином</t>
  </si>
  <si>
    <t>ТТК № 453/Ш, ТТК № 12/Ш, ТТК № 6/Ш, ТТК № 13/Ш</t>
  </si>
  <si>
    <t>Чай с лимоном</t>
  </si>
  <si>
    <t>Зефир в индивидуальной упаковке</t>
  </si>
  <si>
    <t>Морковный бисквит, соус шоколадный</t>
  </si>
  <si>
    <t>ТТК № 492/Ш, ТТК№ 263/Ш</t>
  </si>
  <si>
    <t>Биточки рубленые из куры, запечёные под сырным кремом и пюре по - деревенски из картофеля, фасоль красная припущенная</t>
  </si>
  <si>
    <t>Блинчики домашние Мириталь</t>
  </si>
  <si>
    <t>ТТК № 71/Ш</t>
  </si>
  <si>
    <t>Пудинг из печени, соус молочный, макароны отварные</t>
  </si>
  <si>
    <t>ТТК № 532/Ш, ТТК №363/Ш, ТТК №66/Ш</t>
  </si>
  <si>
    <t>Рассольник "Ленинградский" со свининой</t>
  </si>
  <si>
    <t>ТТК № 15/Ш ТТК № 371/Ш</t>
  </si>
  <si>
    <t>Напиток горячий шоколад</t>
  </si>
  <si>
    <t>Сок фруктовый 0,2 л</t>
  </si>
  <si>
    <t>Котлета рубленая (свинина), соус красный, каша гречневая рассыпчатая, овощи порционно (огурец солёный)</t>
  </si>
  <si>
    <t>Жаркое по-домашнему (свинина)</t>
  </si>
  <si>
    <t>Борщ с капустой и картофелем с филе куриной грудки</t>
  </si>
  <si>
    <t>ТТК № 12/Ш, ТТК №3/Ш</t>
  </si>
  <si>
    <t>Гуляш из свинины</t>
  </si>
  <si>
    <t>Напиток из изюма</t>
  </si>
  <si>
    <t>Выпечка</t>
  </si>
  <si>
    <t>Кондитерские изделия</t>
  </si>
  <si>
    <t>МАОУ "Центр образования № 32"</t>
  </si>
  <si>
    <t>директор</t>
  </si>
  <si>
    <t>Морозова Н.П.</t>
  </si>
  <si>
    <t>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</si>
</sst>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rgb="FF4C4C4C"/>
      <name val="Times New Roman"/>
      <family val="1"/>
      <charset val="204"/>
    </font>
    <font>
      <sz val="12"/>
      <color rgb="FF2D2D2D"/>
      <name val="Times New Roman"/>
      <family val="1"/>
      <charset val="204"/>
    </font>
    <font>
      <sz val="12"/>
      <color rgb="FF4C4C4C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2D2D2D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Times New Roman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2" borderId="1" xfId="0" applyFont="1" applyFill="1" applyBorder="1" applyAlignment="1" applyProtection="1">
      <alignment wrapText="1"/>
      <protection locked="0"/>
    </xf>
    <xf numFmtId="0" fontId="2" fillId="0" borderId="0" xfId="0" applyFont="1" applyAlignment="1">
      <alignment horizontal="right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2" borderId="1" xfId="0" applyFont="1" applyFill="1" applyBorder="1" applyProtection="1"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/>
    <xf numFmtId="0" fontId="2" fillId="0" borderId="1" xfId="0" applyFont="1" applyBorder="1"/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2" xfId="0" applyFont="1" applyBorder="1"/>
    <xf numFmtId="0" fontId="9" fillId="0" borderId="1" xfId="0" applyFont="1" applyBorder="1" applyAlignment="1" applyProtection="1">
      <alignment horizontal="right"/>
      <protection locked="0"/>
    </xf>
    <xf numFmtId="0" fontId="7" fillId="0" borderId="1" xfId="0" applyFont="1" applyBorder="1" applyAlignment="1">
      <alignment vertical="top" wrapText="1"/>
    </xf>
    <xf numFmtId="2" fontId="7" fillId="0" borderId="1" xfId="0" applyNumberFormat="1" applyFont="1" applyBorder="1" applyAlignment="1">
      <alignment horizontal="center" vertical="top" wrapText="1"/>
    </xf>
    <xf numFmtId="2" fontId="7" fillId="0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wrapText="1"/>
      <protection locked="0"/>
    </xf>
    <xf numFmtId="0" fontId="7" fillId="0" borderId="6" xfId="0" applyFont="1" applyBorder="1"/>
    <xf numFmtId="0" fontId="9" fillId="0" borderId="6" xfId="0" applyFont="1" applyBorder="1" applyAlignment="1" applyProtection="1">
      <alignment horizontal="right"/>
      <protection locked="0"/>
    </xf>
    <xf numFmtId="0" fontId="7" fillId="0" borderId="6" xfId="0" applyFont="1" applyBorder="1" applyAlignment="1">
      <alignment vertical="top" wrapText="1"/>
    </xf>
    <xf numFmtId="49" fontId="7" fillId="0" borderId="6" xfId="0" applyNumberFormat="1" applyFont="1" applyBorder="1" applyAlignment="1">
      <alignment horizontal="center" vertical="center" wrapText="1"/>
    </xf>
    <xf numFmtId="2" fontId="7" fillId="0" borderId="6" xfId="0" applyNumberFormat="1" applyFont="1" applyBorder="1" applyAlignment="1">
      <alignment horizontal="center" vertical="top" wrapText="1"/>
    </xf>
    <xf numFmtId="0" fontId="2" fillId="3" borderId="9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vertical="top" wrapText="1"/>
    </xf>
    <xf numFmtId="49" fontId="7" fillId="3" borderId="10" xfId="0" applyNumberFormat="1" applyFont="1" applyFill="1" applyBorder="1" applyAlignment="1">
      <alignment horizontal="center" vertical="center" wrapText="1"/>
    </xf>
    <xf numFmtId="2" fontId="7" fillId="3" borderId="10" xfId="0" applyNumberFormat="1" applyFont="1" applyFill="1" applyBorder="1" applyAlignment="1">
      <alignment horizontal="center" vertical="top" wrapText="1"/>
    </xf>
    <xf numFmtId="0" fontId="2" fillId="0" borderId="6" xfId="0" applyFont="1" applyBorder="1" applyAlignment="1">
      <alignment horizontal="center"/>
    </xf>
    <xf numFmtId="0" fontId="2" fillId="2" borderId="1" xfId="0" applyNumberFormat="1" applyFont="1" applyFill="1" applyBorder="1" applyAlignment="1" applyProtection="1">
      <alignment horizontal="center"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2" fillId="2" borderId="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9" fillId="0" borderId="3" xfId="0" applyFont="1" applyBorder="1" applyAlignment="1" applyProtection="1">
      <alignment horizontal="right"/>
      <protection locked="0"/>
    </xf>
    <xf numFmtId="0" fontId="7" fillId="0" borderId="3" xfId="0" applyFont="1" applyBorder="1" applyAlignment="1">
      <alignment vertical="top" wrapText="1"/>
    </xf>
    <xf numFmtId="0" fontId="7" fillId="0" borderId="6" xfId="0" applyFont="1" applyBorder="1" applyAlignment="1">
      <alignment horizontal="center" vertical="center" wrapText="1"/>
    </xf>
    <xf numFmtId="2" fontId="7" fillId="0" borderId="3" xfId="0" applyNumberFormat="1" applyFont="1" applyBorder="1" applyAlignment="1">
      <alignment horizontal="center" vertical="top" wrapText="1"/>
    </xf>
    <xf numFmtId="0" fontId="2" fillId="3" borderId="10" xfId="0" applyFont="1" applyFill="1" applyBorder="1" applyAlignment="1">
      <alignment vertical="top" wrapText="1"/>
    </xf>
    <xf numFmtId="0" fontId="2" fillId="0" borderId="13" xfId="0" applyFont="1" applyFill="1" applyBorder="1"/>
    <xf numFmtId="0" fontId="2" fillId="2" borderId="13" xfId="0" applyFont="1" applyFill="1" applyBorder="1" applyAlignment="1" applyProtection="1">
      <alignment wrapText="1"/>
      <protection locked="0"/>
    </xf>
    <xf numFmtId="0" fontId="2" fillId="2" borderId="13" xfId="0" applyNumberFormat="1" applyFont="1" applyFill="1" applyBorder="1" applyAlignment="1" applyProtection="1">
      <alignment horizontal="center"/>
      <protection locked="0"/>
    </xf>
    <xf numFmtId="2" fontId="2" fillId="2" borderId="2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0" borderId="2" xfId="0" applyFont="1" applyFill="1" applyBorder="1"/>
    <xf numFmtId="0" fontId="2" fillId="0" borderId="3" xfId="0" applyFont="1" applyFill="1" applyBorder="1"/>
    <xf numFmtId="2" fontId="2" fillId="2" borderId="3" xfId="0" applyNumberFormat="1" applyFont="1" applyFill="1" applyBorder="1" applyAlignment="1" applyProtection="1">
      <alignment horizontal="center" vertical="top" wrapText="1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2" fontId="7" fillId="0" borderId="3" xfId="0" applyNumberFormat="1" applyFont="1" applyFill="1" applyBorder="1" applyAlignment="1">
      <alignment horizontal="center" vertical="top" wrapText="1"/>
    </xf>
    <xf numFmtId="0" fontId="2" fillId="0" borderId="14" xfId="0" applyFont="1" applyBorder="1"/>
    <xf numFmtId="2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3" xfId="0" applyFont="1" applyFill="1" applyBorder="1" applyAlignment="1" applyProtection="1">
      <alignment vertical="top" wrapText="1"/>
      <protection locked="0"/>
    </xf>
    <xf numFmtId="49" fontId="2" fillId="2" borderId="3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49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2" borderId="1" xfId="0" applyFont="1" applyFill="1" applyBorder="1" applyAlignment="1" applyProtection="1">
      <alignment horizontal="left" wrapText="1"/>
      <protection locked="0"/>
    </xf>
    <xf numFmtId="0" fontId="11" fillId="2" borderId="1" xfId="0" applyFont="1" applyFill="1" applyBorder="1" applyAlignment="1" applyProtection="1">
      <alignment horizontal="left" vertical="top" wrapText="1"/>
      <protection locked="0"/>
    </xf>
    <xf numFmtId="0" fontId="12" fillId="0" borderId="1" xfId="0" applyFont="1" applyBorder="1" applyAlignment="1">
      <alignment horizontal="left" vertical="top" wrapText="1"/>
    </xf>
    <xf numFmtId="0" fontId="11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6" xfId="0" applyFont="1" applyBorder="1" applyAlignment="1">
      <alignment horizontal="center" vertical="top" wrapText="1"/>
    </xf>
    <xf numFmtId="0" fontId="7" fillId="3" borderId="10" xfId="0" applyFont="1" applyFill="1" applyBorder="1" applyAlignment="1">
      <alignment horizontal="center" vertical="top" wrapText="1"/>
    </xf>
    <xf numFmtId="2" fontId="7" fillId="3" borderId="15" xfId="0" applyNumberFormat="1" applyFont="1" applyFill="1" applyBorder="1" applyAlignment="1">
      <alignment horizontal="center" vertical="top" wrapText="1"/>
    </xf>
    <xf numFmtId="0" fontId="11" fillId="2" borderId="1" xfId="0" applyFont="1" applyFill="1" applyBorder="1" applyAlignment="1" applyProtection="1">
      <alignment wrapText="1"/>
      <protection locked="0"/>
    </xf>
    <xf numFmtId="0" fontId="11" fillId="2" borderId="1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11" fillId="2" borderId="3" xfId="0" applyFont="1" applyFill="1" applyBorder="1" applyAlignment="1" applyProtection="1">
      <alignment wrapText="1"/>
      <protection locked="0"/>
    </xf>
    <xf numFmtId="0" fontId="2" fillId="2" borderId="3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Border="1"/>
    <xf numFmtId="0" fontId="2" fillId="0" borderId="16" xfId="0" applyFont="1" applyBorder="1"/>
    <xf numFmtId="0" fontId="2" fillId="0" borderId="0" xfId="0" applyFont="1" applyBorder="1" applyAlignment="1">
      <alignment horizontal="center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2" fontId="2" fillId="2" borderId="3" xfId="0" applyNumberFormat="1" applyFont="1" applyFill="1" applyBorder="1" applyAlignment="1" applyProtection="1">
      <alignment horizontal="center"/>
      <protection locked="0"/>
    </xf>
    <xf numFmtId="0" fontId="7" fillId="0" borderId="3" xfId="0" applyNumberFormat="1" applyFont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6" xfId="0" applyFont="1" applyBorder="1" applyAlignment="1"/>
    <xf numFmtId="0" fontId="2" fillId="0" borderId="1" xfId="0" applyFont="1" applyFill="1" applyBorder="1" applyProtection="1">
      <protection locked="0"/>
    </xf>
    <xf numFmtId="0" fontId="2" fillId="0" borderId="17" xfId="0" applyFont="1" applyBorder="1" applyAlignment="1">
      <alignment horizontal="center"/>
    </xf>
    <xf numFmtId="0" fontId="9" fillId="0" borderId="16" xfId="0" applyFont="1" applyBorder="1" applyAlignment="1" applyProtection="1">
      <alignment horizontal="right"/>
      <protection locked="0"/>
    </xf>
    <xf numFmtId="0" fontId="2" fillId="0" borderId="18" xfId="0" applyFont="1" applyBorder="1" applyAlignment="1">
      <alignment horizontal="center"/>
    </xf>
    <xf numFmtId="0" fontId="2" fillId="0" borderId="5" xfId="0" applyFont="1" applyBorder="1"/>
    <xf numFmtId="0" fontId="2" fillId="0" borderId="8" xfId="0" applyFont="1" applyBorder="1"/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Protection="1">
      <protection locked="0"/>
    </xf>
    <xf numFmtId="0" fontId="2" fillId="0" borderId="19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0" xfId="0" applyFont="1" applyBorder="1"/>
    <xf numFmtId="0" fontId="2" fillId="0" borderId="1" xfId="0" applyFont="1" applyBorder="1" applyAlignment="1">
      <alignment horizontal="left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11" fillId="2" borderId="2" xfId="0" applyFont="1" applyFill="1" applyBorder="1" applyAlignment="1" applyProtection="1">
      <alignment wrapText="1"/>
      <protection locked="0"/>
    </xf>
    <xf numFmtId="0" fontId="12" fillId="0" borderId="1" xfId="0" applyFont="1" applyFill="1" applyBorder="1" applyAlignment="1" applyProtection="1">
      <alignment wrapText="1"/>
      <protection locked="0"/>
    </xf>
    <xf numFmtId="0" fontId="2" fillId="0" borderId="2" xfId="0" applyFont="1" applyBorder="1" applyAlignment="1">
      <alignment horizontal="left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0" borderId="1" xfId="0" applyFont="1" applyFill="1" applyBorder="1" applyAlignment="1" applyProtection="1">
      <alignment horizontal="left"/>
      <protection locked="0"/>
    </xf>
    <xf numFmtId="0" fontId="7" fillId="0" borderId="1" xfId="0" applyFont="1" applyBorder="1" applyAlignment="1">
      <alignment horizontal="center" wrapText="1"/>
    </xf>
    <xf numFmtId="2" fontId="7" fillId="0" borderId="1" xfId="0" applyNumberFormat="1" applyFont="1" applyBorder="1" applyAlignment="1">
      <alignment horizontal="center" wrapText="1"/>
    </xf>
    <xf numFmtId="0" fontId="2" fillId="0" borderId="21" xfId="0" applyFont="1" applyBorder="1" applyAlignment="1">
      <alignment horizontal="center"/>
    </xf>
    <xf numFmtId="0" fontId="2" fillId="0" borderId="16" xfId="0" applyFont="1" applyFill="1" applyBorder="1"/>
    <xf numFmtId="0" fontId="2" fillId="0" borderId="1" xfId="0" applyFont="1" applyFill="1" applyBorder="1"/>
    <xf numFmtId="0" fontId="7" fillId="0" borderId="3" xfId="0" applyFont="1" applyBorder="1" applyAlignment="1">
      <alignment horizontal="center" wrapText="1"/>
    </xf>
    <xf numFmtId="2" fontId="7" fillId="0" borderId="3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2" borderId="3" xfId="0" applyFont="1" applyFill="1" applyBorder="1" applyAlignment="1" applyProtection="1">
      <alignment horizontal="center" wrapText="1"/>
      <protection locked="0"/>
    </xf>
    <xf numFmtId="0" fontId="2" fillId="5" borderId="9" xfId="0" applyFont="1" applyFill="1" applyBorder="1"/>
    <xf numFmtId="0" fontId="2" fillId="5" borderId="10" xfId="0" applyFont="1" applyFill="1" applyBorder="1"/>
    <xf numFmtId="2" fontId="7" fillId="5" borderId="10" xfId="0" applyNumberFormat="1" applyFont="1" applyFill="1" applyBorder="1" applyAlignment="1">
      <alignment horizontal="center"/>
    </xf>
    <xf numFmtId="0" fontId="7" fillId="5" borderId="10" xfId="0" applyFont="1" applyFill="1" applyBorder="1" applyAlignment="1">
      <alignment horizontal="center"/>
    </xf>
    <xf numFmtId="2" fontId="7" fillId="5" borderId="15" xfId="0" applyNumberFormat="1" applyFont="1" applyFill="1" applyBorder="1" applyAlignment="1">
      <alignment horizontal="center"/>
    </xf>
    <xf numFmtId="0" fontId="13" fillId="2" borderId="1" xfId="0" applyFont="1" applyFill="1" applyBorder="1" applyAlignment="1" applyProtection="1">
      <alignment horizontal="center" vertical="center" wrapText="1"/>
      <protection locked="0"/>
    </xf>
    <xf numFmtId="2" fontId="13" fillId="2" borderId="1" xfId="0" applyNumberFormat="1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 applyProtection="1">
      <alignment wrapText="1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2" fontId="13" fillId="2" borderId="3" xfId="0" applyNumberFormat="1" applyFont="1" applyFill="1" applyBorder="1" applyAlignment="1" applyProtection="1">
      <alignment horizontal="center"/>
      <protection locked="0"/>
    </xf>
    <xf numFmtId="2" fontId="13" fillId="2" borderId="3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6" borderId="1" xfId="0" applyFont="1" applyFill="1" applyBorder="1"/>
    <xf numFmtId="0" fontId="2" fillId="4" borderId="1" xfId="0" applyFont="1" applyFill="1" applyBorder="1"/>
    <xf numFmtId="0" fontId="1" fillId="2" borderId="1" xfId="0" applyFont="1" applyFill="1" applyBorder="1" applyAlignment="1" applyProtection="1">
      <alignment horizontal="left" wrapText="1"/>
      <protection locked="0"/>
    </xf>
    <xf numFmtId="0" fontId="2" fillId="6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16" fillId="2" borderId="13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8" fillId="3" borderId="10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8" fillId="5" borderId="11" xfId="0" applyFont="1" applyFill="1" applyBorder="1" applyAlignment="1">
      <alignment horizontal="center" vertical="center" wrapText="1"/>
    </xf>
    <xf numFmtId="0" fontId="8" fillId="5" borderId="22" xfId="0" applyFont="1" applyFill="1" applyBorder="1" applyAlignment="1">
      <alignment horizontal="center" vertical="center" wrapText="1"/>
    </xf>
    <xf numFmtId="0" fontId="8" fillId="5" borderId="12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3"/>
  <sheetViews>
    <sheetView tabSelected="1" zoomScaleNormal="100" workbookViewId="0">
      <pane xSplit="4" ySplit="5" topLeftCell="E6" activePane="bottomRight" state="frozen"/>
      <selection pane="topRight"/>
      <selection pane="bottomLeft"/>
      <selection pane="bottomRight" activeCell="I4" sqref="I4"/>
    </sheetView>
  </sheetViews>
  <sheetFormatPr defaultColWidth="9.08984375" defaultRowHeight="15.5"/>
  <cols>
    <col min="1" max="1" width="9.36328125" style="1" customWidth="1"/>
    <col min="2" max="2" width="8.6328125" style="1" customWidth="1"/>
    <col min="3" max="3" width="8.08984375" style="2" customWidth="1"/>
    <col min="4" max="4" width="13.08984375" style="2" customWidth="1"/>
    <col min="5" max="5" width="42.6328125" style="1" customWidth="1"/>
    <col min="6" max="7" width="11.36328125" style="1" customWidth="1"/>
    <col min="8" max="8" width="8.453125" style="1" customWidth="1"/>
    <col min="9" max="9" width="11.90625" style="1" customWidth="1"/>
    <col min="10" max="10" width="16.6328125" style="1" customWidth="1"/>
    <col min="11" max="11" width="13.54296875" style="1" customWidth="1"/>
    <col min="12" max="12" width="10.90625" style="1" customWidth="1"/>
    <col min="13" max="16384" width="9.08984375" style="1"/>
  </cols>
  <sheetData>
    <row r="1" spans="1:12">
      <c r="A1" s="2" t="s">
        <v>0</v>
      </c>
      <c r="C1" s="151" t="s">
        <v>143</v>
      </c>
      <c r="D1" s="152"/>
      <c r="E1" s="152"/>
      <c r="F1" s="4" t="s">
        <v>1</v>
      </c>
      <c r="G1" s="1" t="s">
        <v>2</v>
      </c>
      <c r="H1" s="153" t="s">
        <v>144</v>
      </c>
      <c r="I1" s="153"/>
      <c r="J1" s="153"/>
      <c r="K1" s="153"/>
    </row>
    <row r="2" spans="1:12">
      <c r="A2" s="6" t="s">
        <v>3</v>
      </c>
      <c r="C2" s="1"/>
      <c r="G2" s="1" t="s">
        <v>4</v>
      </c>
      <c r="H2" s="153" t="s">
        <v>145</v>
      </c>
      <c r="I2" s="153"/>
      <c r="J2" s="153"/>
      <c r="K2" s="153"/>
    </row>
    <row r="3" spans="1:12">
      <c r="A3" s="7" t="s">
        <v>5</v>
      </c>
      <c r="C3" s="1"/>
      <c r="D3" s="8"/>
      <c r="E3" s="9" t="s">
        <v>6</v>
      </c>
      <c r="G3" s="1" t="s">
        <v>7</v>
      </c>
      <c r="H3" s="10">
        <v>10</v>
      </c>
      <c r="I3" s="10" t="s">
        <v>146</v>
      </c>
      <c r="J3" s="78">
        <v>2025</v>
      </c>
      <c r="K3" s="79"/>
    </row>
    <row r="4" spans="1:12">
      <c r="C4" s="1"/>
      <c r="D4" s="7"/>
      <c r="H4" s="11" t="s">
        <v>8</v>
      </c>
      <c r="I4" s="11" t="s">
        <v>9</v>
      </c>
      <c r="J4" s="11" t="s">
        <v>10</v>
      </c>
    </row>
    <row r="5" spans="1:12" ht="30">
      <c r="A5" s="12" t="s">
        <v>11</v>
      </c>
      <c r="B5" s="12" t="s">
        <v>12</v>
      </c>
      <c r="C5" s="13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4" t="s">
        <v>21</v>
      </c>
      <c r="L5" s="14" t="s">
        <v>22</v>
      </c>
    </row>
    <row r="6" spans="1:12">
      <c r="A6" s="15">
        <v>1</v>
      </c>
      <c r="B6" s="16">
        <v>1</v>
      </c>
      <c r="C6" s="17" t="s">
        <v>23</v>
      </c>
      <c r="D6" s="18" t="s">
        <v>24</v>
      </c>
      <c r="E6" s="3" t="s">
        <v>118</v>
      </c>
      <c r="F6" s="19">
        <v>220</v>
      </c>
      <c r="G6" s="20">
        <v>4.8</v>
      </c>
      <c r="H6" s="20">
        <v>5.9</v>
      </c>
      <c r="I6" s="20">
        <v>22.4</v>
      </c>
      <c r="J6" s="20">
        <v>229.6</v>
      </c>
      <c r="K6" s="80" t="s">
        <v>25</v>
      </c>
      <c r="L6" s="22">
        <v>31.44</v>
      </c>
    </row>
    <row r="7" spans="1:12">
      <c r="A7" s="15"/>
      <c r="B7" s="16"/>
      <c r="C7" s="17"/>
      <c r="D7" s="3"/>
      <c r="E7" s="3"/>
      <c r="F7" s="19"/>
      <c r="G7" s="20"/>
      <c r="H7" s="20"/>
      <c r="I7" s="20"/>
      <c r="J7" s="20"/>
      <c r="K7" s="80"/>
      <c r="L7" s="22"/>
    </row>
    <row r="8" spans="1:12">
      <c r="A8" s="15"/>
      <c r="B8" s="16"/>
      <c r="C8" s="17"/>
      <c r="D8" s="18" t="s">
        <v>26</v>
      </c>
      <c r="E8" s="3" t="s">
        <v>27</v>
      </c>
      <c r="F8" s="19">
        <v>70</v>
      </c>
      <c r="G8" s="20">
        <v>8.4</v>
      </c>
      <c r="H8" s="20">
        <v>6.4</v>
      </c>
      <c r="I8" s="20">
        <v>20.399999999999999</v>
      </c>
      <c r="J8" s="20">
        <v>183.2</v>
      </c>
      <c r="K8" s="80" t="s">
        <v>28</v>
      </c>
      <c r="L8" s="22">
        <v>47.74</v>
      </c>
    </row>
    <row r="9" spans="1:12">
      <c r="A9" s="15"/>
      <c r="B9" s="16"/>
      <c r="C9" s="17"/>
      <c r="D9" s="18" t="s">
        <v>29</v>
      </c>
      <c r="E9" s="143" t="s">
        <v>133</v>
      </c>
      <c r="F9" s="22">
        <v>200</v>
      </c>
      <c r="G9" s="20">
        <v>2.1</v>
      </c>
      <c r="H9" s="20">
        <v>3.6</v>
      </c>
      <c r="I9" s="20">
        <v>14.3</v>
      </c>
      <c r="J9" s="20">
        <v>185.3</v>
      </c>
      <c r="K9" s="81" t="s">
        <v>119</v>
      </c>
      <c r="L9" s="22">
        <v>26.59</v>
      </c>
    </row>
    <row r="10" spans="1:12">
      <c r="A10" s="15"/>
      <c r="B10" s="16"/>
      <c r="C10" s="17"/>
      <c r="D10" s="18" t="s">
        <v>31</v>
      </c>
      <c r="E10" s="143" t="s">
        <v>58</v>
      </c>
      <c r="F10" s="21">
        <v>118</v>
      </c>
      <c r="G10" s="20">
        <v>0.496</v>
      </c>
      <c r="H10" s="20">
        <v>0.37199999999999994</v>
      </c>
      <c r="I10" s="20">
        <v>12.772</v>
      </c>
      <c r="J10" s="20">
        <v>61.4</v>
      </c>
      <c r="K10" s="81"/>
      <c r="L10" s="20">
        <v>19.23</v>
      </c>
    </row>
    <row r="11" spans="1:12">
      <c r="A11" s="15"/>
      <c r="B11" s="16"/>
      <c r="C11" s="17"/>
      <c r="D11" s="3"/>
      <c r="E11" s="143"/>
      <c r="F11" s="21"/>
      <c r="G11" s="20"/>
      <c r="H11" s="20"/>
      <c r="I11" s="20"/>
      <c r="J11" s="20"/>
      <c r="K11" s="81"/>
      <c r="L11" s="20"/>
    </row>
    <row r="12" spans="1:12">
      <c r="A12" s="15"/>
      <c r="B12" s="16"/>
      <c r="C12" s="17"/>
      <c r="D12" s="3"/>
      <c r="E12" s="3"/>
      <c r="F12" s="22"/>
      <c r="G12" s="20"/>
      <c r="H12" s="20"/>
      <c r="I12" s="20"/>
      <c r="J12" s="20"/>
      <c r="K12" s="81"/>
      <c r="L12" s="20"/>
    </row>
    <row r="13" spans="1:12">
      <c r="A13" s="23"/>
      <c r="B13" s="24"/>
      <c r="C13" s="25"/>
      <c r="D13" s="26" t="s">
        <v>32</v>
      </c>
      <c r="E13" s="27"/>
      <c r="F13" s="28">
        <f>SUM(F6:F10)</f>
        <v>608</v>
      </c>
      <c r="G13" s="29">
        <f>SUM(G6:G10)</f>
        <v>15.795999999999999</v>
      </c>
      <c r="H13" s="29">
        <f>SUM(H6:H10)</f>
        <v>16.272000000000002</v>
      </c>
      <c r="I13" s="29">
        <f>SUM(I6:I10)</f>
        <v>69.872</v>
      </c>
      <c r="J13" s="29">
        <f>SUM(J6:J10)</f>
        <v>659.49999999999989</v>
      </c>
      <c r="K13" s="82"/>
      <c r="L13" s="28">
        <f>SUM(L6:L10)</f>
        <v>125.00000000000001</v>
      </c>
    </row>
    <row r="14" spans="1:12">
      <c r="A14" s="15">
        <v>1</v>
      </c>
      <c r="B14" s="16">
        <v>1</v>
      </c>
      <c r="C14" s="17" t="s">
        <v>33</v>
      </c>
      <c r="D14" s="30" t="s">
        <v>26</v>
      </c>
      <c r="E14" s="31"/>
      <c r="F14" s="20"/>
      <c r="G14" s="20"/>
      <c r="H14" s="20"/>
      <c r="I14" s="20"/>
      <c r="J14" s="83"/>
      <c r="K14" s="31"/>
      <c r="L14" s="31"/>
    </row>
    <row r="15" spans="1:12" ht="26.5">
      <c r="A15" s="15"/>
      <c r="B15" s="16"/>
      <c r="C15" s="17"/>
      <c r="D15" s="18" t="s">
        <v>34</v>
      </c>
      <c r="E15" s="3" t="s">
        <v>131</v>
      </c>
      <c r="F15" s="21">
        <v>255</v>
      </c>
      <c r="G15" s="32">
        <v>7.8</v>
      </c>
      <c r="H15" s="32">
        <v>4.9000000000000004</v>
      </c>
      <c r="I15" s="32">
        <v>20.100000000000001</v>
      </c>
      <c r="J15" s="32">
        <v>146.19999999999999</v>
      </c>
      <c r="K15" s="80" t="s">
        <v>132</v>
      </c>
      <c r="L15" s="31">
        <v>19.46</v>
      </c>
    </row>
    <row r="16" spans="1:12" ht="39.5">
      <c r="A16" s="15"/>
      <c r="B16" s="16"/>
      <c r="C16" s="17"/>
      <c r="D16" s="18" t="s">
        <v>35</v>
      </c>
      <c r="E16" s="3" t="s">
        <v>129</v>
      </c>
      <c r="F16" s="21">
        <f>90+20+150</f>
        <v>260</v>
      </c>
      <c r="G16" s="20">
        <v>12.91</v>
      </c>
      <c r="H16" s="20">
        <v>18.7</v>
      </c>
      <c r="I16" s="20">
        <v>55.3</v>
      </c>
      <c r="J16" s="20">
        <v>482.9</v>
      </c>
      <c r="K16" s="80" t="s">
        <v>130</v>
      </c>
      <c r="L16" s="31">
        <v>52.4</v>
      </c>
    </row>
    <row r="17" spans="1:12">
      <c r="A17" s="15"/>
      <c r="B17" s="16"/>
      <c r="C17" s="17"/>
      <c r="D17" s="18" t="s">
        <v>36</v>
      </c>
      <c r="E17" s="3" t="s">
        <v>37</v>
      </c>
      <c r="F17" s="31">
        <v>200</v>
      </c>
      <c r="G17" s="20">
        <v>0.2</v>
      </c>
      <c r="H17" s="20">
        <v>0</v>
      </c>
      <c r="I17" s="20">
        <v>9.6999999999999993</v>
      </c>
      <c r="J17" s="20">
        <v>38.799999999999997</v>
      </c>
      <c r="K17" s="80" t="s">
        <v>38</v>
      </c>
      <c r="L17" s="20">
        <v>7.41</v>
      </c>
    </row>
    <row r="18" spans="1:12">
      <c r="A18" s="15"/>
      <c r="B18" s="16"/>
      <c r="C18" s="17"/>
      <c r="D18" s="18" t="s">
        <v>39</v>
      </c>
      <c r="E18" s="3" t="s">
        <v>40</v>
      </c>
      <c r="F18" s="31">
        <v>39</v>
      </c>
      <c r="G18" s="20">
        <v>2.4</v>
      </c>
      <c r="H18" s="20">
        <v>0.37</v>
      </c>
      <c r="I18" s="20">
        <v>15.17</v>
      </c>
      <c r="J18" s="20">
        <v>82</v>
      </c>
      <c r="K18" s="83"/>
      <c r="L18" s="31">
        <v>3.73</v>
      </c>
    </row>
    <row r="19" spans="1:12">
      <c r="A19" s="15"/>
      <c r="B19" s="16"/>
      <c r="C19" s="17"/>
      <c r="D19" s="3"/>
      <c r="E19" s="3"/>
      <c r="F19" s="31"/>
      <c r="G19" s="20"/>
      <c r="H19" s="20"/>
      <c r="I19" s="20"/>
      <c r="J19" s="20"/>
      <c r="K19" s="83"/>
      <c r="L19" s="31"/>
    </row>
    <row r="20" spans="1:12">
      <c r="A20" s="15"/>
      <c r="B20" s="16"/>
      <c r="C20" s="17"/>
      <c r="D20" s="3"/>
      <c r="E20" s="3"/>
      <c r="F20" s="31"/>
      <c r="G20" s="20"/>
      <c r="H20" s="20"/>
      <c r="I20" s="20"/>
      <c r="J20" s="20"/>
      <c r="K20" s="83"/>
      <c r="L20" s="31"/>
    </row>
    <row r="21" spans="1:12" ht="16" thickBot="1">
      <c r="A21" s="15"/>
      <c r="B21" s="16"/>
      <c r="C21" s="33"/>
      <c r="D21" s="34" t="s">
        <v>32</v>
      </c>
      <c r="E21" s="35"/>
      <c r="F21" s="36">
        <f>SUM(F15:F18)</f>
        <v>754</v>
      </c>
      <c r="G21" s="37">
        <f>SUM(G15:G18)</f>
        <v>23.31</v>
      </c>
      <c r="H21" s="37">
        <f>SUM(H15:H18)</f>
        <v>23.970000000000002</v>
      </c>
      <c r="I21" s="37">
        <f>SUM(I15:I18)</f>
        <v>100.27000000000001</v>
      </c>
      <c r="J21" s="37">
        <f>SUM(J15:J18)</f>
        <v>749.89999999999986</v>
      </c>
      <c r="K21" s="84"/>
      <c r="L21" s="37">
        <f>SUM(L15:L18)</f>
        <v>83</v>
      </c>
    </row>
    <row r="22" spans="1:12" ht="16" thickBot="1">
      <c r="A22" s="38">
        <f>A6</f>
        <v>1</v>
      </c>
      <c r="B22" s="39">
        <f>B6</f>
        <v>1</v>
      </c>
      <c r="C22" s="154" t="s">
        <v>41</v>
      </c>
      <c r="D22" s="155"/>
      <c r="E22" s="41"/>
      <c r="F22" s="42">
        <f>F13+F21</f>
        <v>1362</v>
      </c>
      <c r="G22" s="43">
        <f>G13+G21</f>
        <v>39.105999999999995</v>
      </c>
      <c r="H22" s="43">
        <f>H13+H21</f>
        <v>40.242000000000004</v>
      </c>
      <c r="I22" s="43">
        <f>I13+I21</f>
        <v>170.142</v>
      </c>
      <c r="J22" s="43">
        <f>J13+J21</f>
        <v>1409.3999999999996</v>
      </c>
      <c r="K22" s="85"/>
      <c r="L22" s="86">
        <f>L13+L21</f>
        <v>208</v>
      </c>
    </row>
    <row r="23" spans="1:12" ht="31">
      <c r="A23" s="44">
        <v>1</v>
      </c>
      <c r="B23" s="16">
        <v>2</v>
      </c>
      <c r="C23" s="17" t="s">
        <v>23</v>
      </c>
      <c r="D23" s="18" t="s">
        <v>24</v>
      </c>
      <c r="E23" s="3" t="s">
        <v>42</v>
      </c>
      <c r="F23" s="45">
        <v>180</v>
      </c>
      <c r="G23" s="20">
        <v>13.6</v>
      </c>
      <c r="H23" s="20">
        <v>12.11</v>
      </c>
      <c r="I23" s="20">
        <v>41.82</v>
      </c>
      <c r="J23" s="150">
        <v>394.4</v>
      </c>
      <c r="K23" s="87" t="s">
        <v>43</v>
      </c>
      <c r="L23" s="31">
        <v>66</v>
      </c>
    </row>
    <row r="24" spans="1:12">
      <c r="A24" s="44"/>
      <c r="B24" s="16"/>
      <c r="C24" s="17"/>
      <c r="D24" s="3"/>
      <c r="E24" s="3"/>
      <c r="F24" s="45"/>
      <c r="G24" s="20"/>
      <c r="H24" s="20"/>
      <c r="I24" s="20"/>
      <c r="J24" s="20"/>
      <c r="K24" s="87"/>
      <c r="L24" s="31"/>
    </row>
    <row r="25" spans="1:12">
      <c r="A25" s="44"/>
      <c r="B25" s="16"/>
      <c r="C25" s="17"/>
      <c r="D25" s="18" t="s">
        <v>29</v>
      </c>
      <c r="E25" s="3" t="s">
        <v>120</v>
      </c>
      <c r="F25" s="21">
        <v>205</v>
      </c>
      <c r="G25" s="20">
        <v>1.8</v>
      </c>
      <c r="H25" s="20">
        <v>3.6</v>
      </c>
      <c r="I25" s="20">
        <v>15.3</v>
      </c>
      <c r="J25" s="20">
        <v>21.8</v>
      </c>
      <c r="K25" s="87" t="s">
        <v>45</v>
      </c>
      <c r="L25" s="31">
        <v>3.2</v>
      </c>
    </row>
    <row r="26" spans="1:12">
      <c r="A26" s="44"/>
      <c r="B26" s="16"/>
      <c r="C26" s="17"/>
      <c r="D26" s="18" t="s">
        <v>31</v>
      </c>
      <c r="E26" s="3" t="s">
        <v>46</v>
      </c>
      <c r="F26" s="31">
        <v>116</v>
      </c>
      <c r="G26" s="20">
        <v>0.5</v>
      </c>
      <c r="H26" s="20">
        <v>0.5</v>
      </c>
      <c r="I26" s="20">
        <v>12.3</v>
      </c>
      <c r="J26" s="20">
        <v>61.5</v>
      </c>
      <c r="K26" s="88"/>
      <c r="L26" s="20">
        <v>28.3</v>
      </c>
    </row>
    <row r="27" spans="1:12">
      <c r="A27" s="44"/>
      <c r="B27" s="16"/>
      <c r="C27" s="17"/>
      <c r="D27" s="149" t="s">
        <v>36</v>
      </c>
      <c r="E27" s="46" t="s">
        <v>134</v>
      </c>
      <c r="F27" s="21">
        <v>200</v>
      </c>
      <c r="G27" s="20">
        <v>0</v>
      </c>
      <c r="H27" s="20">
        <v>0</v>
      </c>
      <c r="I27" s="20">
        <v>11</v>
      </c>
      <c r="J27" s="20">
        <v>45</v>
      </c>
      <c r="K27" s="89"/>
      <c r="L27" s="20">
        <v>27.5</v>
      </c>
    </row>
    <row r="28" spans="1:12">
      <c r="A28" s="44"/>
      <c r="B28" s="16"/>
      <c r="C28" s="17"/>
      <c r="D28" s="3"/>
      <c r="E28" s="47"/>
      <c r="F28" s="48"/>
      <c r="G28" s="49"/>
      <c r="H28" s="49"/>
      <c r="I28" s="49"/>
      <c r="J28" s="49"/>
      <c r="K28" s="89"/>
      <c r="L28" s="21"/>
    </row>
    <row r="29" spans="1:12">
      <c r="A29" s="50"/>
      <c r="B29" s="24"/>
      <c r="C29" s="25"/>
      <c r="D29" s="26" t="s">
        <v>32</v>
      </c>
      <c r="E29" s="27"/>
      <c r="F29" s="51">
        <f>SUM(F23:F28)</f>
        <v>701</v>
      </c>
      <c r="G29" s="28">
        <f>SUM(G23:G28)</f>
        <v>15.9</v>
      </c>
      <c r="H29" s="28">
        <f>SUM(H23:H28)</f>
        <v>16.21</v>
      </c>
      <c r="I29" s="28">
        <f>SUM(I23:I28)</f>
        <v>80.42</v>
      </c>
      <c r="J29" s="28">
        <f>SUM(J23:J28)</f>
        <v>522.70000000000005</v>
      </c>
      <c r="K29" s="90"/>
      <c r="L29" s="28">
        <f>SUM(L23:L28)</f>
        <v>125</v>
      </c>
    </row>
    <row r="30" spans="1:12">
      <c r="A30" s="44">
        <v>1</v>
      </c>
      <c r="B30" s="44">
        <v>2</v>
      </c>
      <c r="C30" s="17" t="s">
        <v>33</v>
      </c>
      <c r="D30" s="30" t="s">
        <v>26</v>
      </c>
      <c r="E30" s="31"/>
      <c r="F30" s="20"/>
      <c r="G30" s="20"/>
      <c r="H30" s="20"/>
      <c r="I30" s="20"/>
      <c r="J30" s="83"/>
      <c r="K30" s="31"/>
      <c r="L30" s="31"/>
    </row>
    <row r="31" spans="1:12" ht="31">
      <c r="A31" s="44"/>
      <c r="B31" s="44"/>
      <c r="C31" s="17"/>
      <c r="D31" s="18" t="s">
        <v>34</v>
      </c>
      <c r="E31" s="3" t="s">
        <v>47</v>
      </c>
      <c r="F31" s="21">
        <v>255</v>
      </c>
      <c r="G31" s="32">
        <v>7.1</v>
      </c>
      <c r="H31" s="32">
        <v>4.7</v>
      </c>
      <c r="I31" s="32">
        <v>9</v>
      </c>
      <c r="J31" s="32">
        <v>116.9</v>
      </c>
      <c r="K31" s="87" t="s">
        <v>48</v>
      </c>
      <c r="L31" s="31">
        <v>13.31</v>
      </c>
    </row>
    <row r="32" spans="1:12" ht="31.5" customHeight="1">
      <c r="A32" s="44"/>
      <c r="B32" s="16"/>
      <c r="C32" s="17"/>
      <c r="D32" s="18" t="s">
        <v>35</v>
      </c>
      <c r="E32" s="3" t="s">
        <v>49</v>
      </c>
      <c r="F32" s="21">
        <v>200</v>
      </c>
      <c r="G32" s="20">
        <v>13.5</v>
      </c>
      <c r="H32" s="20">
        <v>19.16</v>
      </c>
      <c r="I32" s="20">
        <v>60.5</v>
      </c>
      <c r="J32" s="20">
        <v>464.4</v>
      </c>
      <c r="K32" s="87" t="s">
        <v>50</v>
      </c>
      <c r="L32" s="31">
        <v>53.55</v>
      </c>
    </row>
    <row r="33" spans="1:12">
      <c r="A33" s="44"/>
      <c r="B33" s="16"/>
      <c r="C33" s="17"/>
      <c r="D33" s="18" t="s">
        <v>36</v>
      </c>
      <c r="E33" s="3" t="s">
        <v>51</v>
      </c>
      <c r="F33" s="31">
        <v>200</v>
      </c>
      <c r="G33" s="20">
        <v>0.1</v>
      </c>
      <c r="H33" s="20">
        <v>0</v>
      </c>
      <c r="I33" s="20">
        <v>14.2</v>
      </c>
      <c r="J33" s="20">
        <v>55.4</v>
      </c>
      <c r="K33" s="87" t="s">
        <v>52</v>
      </c>
      <c r="L33" s="20">
        <v>11.2</v>
      </c>
    </row>
    <row r="34" spans="1:12">
      <c r="A34" s="44"/>
      <c r="B34" s="16"/>
      <c r="C34" s="17"/>
      <c r="D34" s="18" t="s">
        <v>39</v>
      </c>
      <c r="E34" s="3" t="s">
        <v>40</v>
      </c>
      <c r="F34" s="31">
        <v>52</v>
      </c>
      <c r="G34" s="20">
        <v>2.7949999999999999</v>
      </c>
      <c r="H34" s="20">
        <v>0.43</v>
      </c>
      <c r="I34" s="20">
        <v>17.63</v>
      </c>
      <c r="J34" s="20">
        <v>104</v>
      </c>
      <c r="K34" s="83"/>
      <c r="L34" s="31">
        <v>4.9400000000000004</v>
      </c>
    </row>
    <row r="35" spans="1:12">
      <c r="A35" s="44"/>
      <c r="B35" s="16"/>
      <c r="C35" s="17"/>
      <c r="D35" s="3"/>
      <c r="E35" s="3"/>
      <c r="F35" s="31"/>
      <c r="G35" s="20"/>
      <c r="H35" s="20"/>
      <c r="I35" s="20"/>
      <c r="J35" s="20"/>
      <c r="K35" s="83"/>
      <c r="L35" s="31"/>
    </row>
    <row r="36" spans="1:12">
      <c r="A36" s="44"/>
      <c r="B36" s="16"/>
      <c r="C36" s="17"/>
      <c r="D36" s="3"/>
      <c r="E36" s="52"/>
      <c r="F36" s="53"/>
      <c r="G36" s="49"/>
      <c r="H36" s="49"/>
      <c r="I36" s="49"/>
      <c r="J36" s="49"/>
      <c r="K36" s="87"/>
      <c r="L36" s="21"/>
    </row>
    <row r="37" spans="1:12" ht="16" thickBot="1">
      <c r="A37" s="44"/>
      <c r="B37" s="16"/>
      <c r="C37" s="17"/>
      <c r="D37" s="54" t="s">
        <v>32</v>
      </c>
      <c r="E37" s="55"/>
      <c r="F37" s="56">
        <f>SUM(F31:F36)</f>
        <v>707</v>
      </c>
      <c r="G37" s="57">
        <f>SUM(G31:G36)</f>
        <v>23.495000000000005</v>
      </c>
      <c r="H37" s="57">
        <f>SUM(H31:H36)</f>
        <v>24.29</v>
      </c>
      <c r="I37" s="57">
        <f>SUM(I31:I36)</f>
        <v>101.33</v>
      </c>
      <c r="J37" s="57">
        <f>SUM(J31:J36)</f>
        <v>740.69999999999993</v>
      </c>
      <c r="K37" s="91"/>
      <c r="L37" s="37">
        <f>SUM(L31:L36)</f>
        <v>83</v>
      </c>
    </row>
    <row r="38" spans="1:12" ht="15.75" customHeight="1" thickBot="1">
      <c r="A38" s="38">
        <f>A23</f>
        <v>1</v>
      </c>
      <c r="B38" s="39">
        <f>B23</f>
        <v>2</v>
      </c>
      <c r="C38" s="156" t="s">
        <v>41</v>
      </c>
      <c r="D38" s="157"/>
      <c r="E38" s="58"/>
      <c r="F38" s="40">
        <f>F29+F37</f>
        <v>1408</v>
      </c>
      <c r="G38" s="43">
        <f>G29+G37</f>
        <v>39.395000000000003</v>
      </c>
      <c r="H38" s="43">
        <f>H29+H37</f>
        <v>40.5</v>
      </c>
      <c r="I38" s="43">
        <f>I29+I37</f>
        <v>181.75</v>
      </c>
      <c r="J38" s="43">
        <f>J29+J37</f>
        <v>1263.4000000000001</v>
      </c>
      <c r="K38" s="85"/>
      <c r="L38" s="86">
        <f>L29+L37</f>
        <v>208</v>
      </c>
    </row>
    <row r="39" spans="1:12" ht="52.5">
      <c r="A39" s="15">
        <v>1</v>
      </c>
      <c r="B39" s="16">
        <v>3</v>
      </c>
      <c r="C39" s="17" t="s">
        <v>23</v>
      </c>
      <c r="D39" s="59" t="s">
        <v>24</v>
      </c>
      <c r="E39" s="60" t="s">
        <v>135</v>
      </c>
      <c r="F39" s="61">
        <f>25+120+150</f>
        <v>295</v>
      </c>
      <c r="G39" s="62">
        <v>12.25</v>
      </c>
      <c r="H39" s="62">
        <v>15.31</v>
      </c>
      <c r="I39" s="62">
        <v>37.299999999999997</v>
      </c>
      <c r="J39" s="62">
        <f>2.5+169.2+200.5</f>
        <v>372.2</v>
      </c>
      <c r="K39" s="87" t="s">
        <v>121</v>
      </c>
      <c r="L39" s="61">
        <f>13.42+45.01+12.06</f>
        <v>70.489999999999995</v>
      </c>
    </row>
    <row r="40" spans="1:12">
      <c r="A40" s="15"/>
      <c r="B40" s="16"/>
      <c r="C40" s="17"/>
      <c r="D40" s="3"/>
      <c r="E40" s="63"/>
      <c r="F40" s="53"/>
      <c r="G40" s="20"/>
      <c r="H40" s="20"/>
      <c r="I40" s="20"/>
      <c r="J40" s="20"/>
      <c r="K40" s="87"/>
      <c r="L40" s="21"/>
    </row>
    <row r="41" spans="1:12">
      <c r="A41" s="15"/>
      <c r="B41" s="16"/>
      <c r="C41" s="17"/>
      <c r="D41" s="64" t="s">
        <v>142</v>
      </c>
      <c r="E41" s="63" t="s">
        <v>123</v>
      </c>
      <c r="F41" s="21">
        <v>28</v>
      </c>
      <c r="G41" s="20">
        <v>0.28000000000000003</v>
      </c>
      <c r="H41" s="20">
        <v>0</v>
      </c>
      <c r="I41" s="20">
        <v>22.12</v>
      </c>
      <c r="J41" s="20">
        <v>92.4</v>
      </c>
      <c r="K41" s="87"/>
      <c r="L41" s="21">
        <v>18.75</v>
      </c>
    </row>
    <row r="42" spans="1:12">
      <c r="A42" s="15"/>
      <c r="B42" s="16"/>
      <c r="C42" s="17"/>
      <c r="D42" s="64" t="s">
        <v>29</v>
      </c>
      <c r="E42" s="63" t="s">
        <v>122</v>
      </c>
      <c r="F42" s="21">
        <v>205</v>
      </c>
      <c r="G42" s="20">
        <v>0.1</v>
      </c>
      <c r="H42" s="20">
        <v>0.02</v>
      </c>
      <c r="I42" s="20">
        <v>5.0999999999999996</v>
      </c>
      <c r="J42" s="20">
        <v>20.7</v>
      </c>
      <c r="K42" s="87" t="s">
        <v>45</v>
      </c>
      <c r="L42" s="20">
        <v>3.1</v>
      </c>
    </row>
    <row r="43" spans="1:12">
      <c r="A43" s="15"/>
      <c r="B43" s="16"/>
      <c r="C43" s="17"/>
      <c r="D43" s="18" t="s">
        <v>39</v>
      </c>
      <c r="E43" s="46" t="s">
        <v>40</v>
      </c>
      <c r="F43" s="21">
        <v>40</v>
      </c>
      <c r="G43" s="20">
        <v>2.6</v>
      </c>
      <c r="H43" s="20">
        <v>0.4</v>
      </c>
      <c r="I43" s="20">
        <v>16.399999999999999</v>
      </c>
      <c r="J43" s="20">
        <v>80</v>
      </c>
      <c r="K43" s="89"/>
      <c r="L43" s="20">
        <v>3.8</v>
      </c>
    </row>
    <row r="44" spans="1:12">
      <c r="A44" s="15"/>
      <c r="B44" s="16"/>
      <c r="C44" s="17"/>
      <c r="D44" s="65" t="s">
        <v>31</v>
      </c>
      <c r="E44" s="47" t="s">
        <v>30</v>
      </c>
      <c r="F44" s="48">
        <v>122</v>
      </c>
      <c r="G44" s="49">
        <v>0.96</v>
      </c>
      <c r="H44" s="49">
        <v>0.36</v>
      </c>
      <c r="I44" s="49">
        <v>11.8</v>
      </c>
      <c r="J44" s="49">
        <v>63.6</v>
      </c>
      <c r="K44" s="89"/>
      <c r="L44" s="21">
        <v>28.86</v>
      </c>
    </row>
    <row r="45" spans="1:12">
      <c r="A45" s="15"/>
      <c r="B45" s="16"/>
      <c r="C45" s="17"/>
      <c r="D45" s="3"/>
      <c r="E45" s="47"/>
      <c r="F45" s="21"/>
      <c r="G45" s="66"/>
      <c r="H45" s="66"/>
      <c r="I45" s="66"/>
      <c r="J45" s="66"/>
      <c r="K45" s="89"/>
      <c r="L45" s="21"/>
    </row>
    <row r="46" spans="1:12">
      <c r="A46" s="15"/>
      <c r="B46" s="16"/>
      <c r="C46" s="17"/>
      <c r="D46" s="3"/>
      <c r="E46" s="47"/>
      <c r="F46" s="67"/>
      <c r="G46" s="66"/>
      <c r="H46" s="66"/>
      <c r="I46" s="66"/>
      <c r="J46" s="66"/>
      <c r="K46" s="89"/>
      <c r="L46" s="21"/>
    </row>
    <row r="47" spans="1:12">
      <c r="A47" s="23"/>
      <c r="B47" s="24"/>
      <c r="C47" s="25"/>
      <c r="D47" s="54" t="s">
        <v>32</v>
      </c>
      <c r="E47" s="55"/>
      <c r="F47" s="51">
        <f>SUM(F39:F44)</f>
        <v>690</v>
      </c>
      <c r="G47" s="57">
        <f>SUM(G39:G44)</f>
        <v>16.189999999999998</v>
      </c>
      <c r="H47" s="68">
        <f>SUM(H39:H44)</f>
        <v>16.09</v>
      </c>
      <c r="I47" s="68">
        <f>SUM(I39:I44)</f>
        <v>92.719999999999985</v>
      </c>
      <c r="J47" s="57">
        <f>SUM(J39:J44)</f>
        <v>628.9</v>
      </c>
      <c r="K47" s="90"/>
      <c r="L47" s="28">
        <f>SUM(L39:L44)</f>
        <v>124.99999999999999</v>
      </c>
    </row>
    <row r="48" spans="1:12">
      <c r="A48" s="15">
        <v>1</v>
      </c>
      <c r="B48" s="16">
        <v>3</v>
      </c>
      <c r="C48" s="69" t="s">
        <v>33</v>
      </c>
      <c r="D48" s="30" t="s">
        <v>26</v>
      </c>
      <c r="E48" s="31"/>
      <c r="F48" s="20"/>
      <c r="G48" s="20"/>
      <c r="H48" s="20"/>
      <c r="I48" s="20"/>
      <c r="J48" s="83"/>
      <c r="K48" s="31"/>
      <c r="L48" s="31"/>
    </row>
    <row r="49" spans="1:12" ht="31">
      <c r="A49" s="15"/>
      <c r="B49" s="16"/>
      <c r="C49" s="69"/>
      <c r="D49" s="18" t="s">
        <v>34</v>
      </c>
      <c r="E49" s="3" t="s">
        <v>53</v>
      </c>
      <c r="F49" s="21">
        <v>260</v>
      </c>
      <c r="G49" s="70">
        <v>5.4</v>
      </c>
      <c r="H49" s="70">
        <v>5.9</v>
      </c>
      <c r="I49" s="70">
        <v>22.3</v>
      </c>
      <c r="J49" s="70">
        <v>198.6</v>
      </c>
      <c r="K49" s="87" t="s">
        <v>54</v>
      </c>
      <c r="L49" s="21">
        <v>18.399999999999999</v>
      </c>
    </row>
    <row r="50" spans="1:12">
      <c r="A50" s="15"/>
      <c r="B50" s="16"/>
      <c r="C50" s="69"/>
      <c r="D50" s="18" t="s">
        <v>35</v>
      </c>
      <c r="E50" s="3" t="s">
        <v>136</v>
      </c>
      <c r="F50" s="21">
        <v>200</v>
      </c>
      <c r="G50" s="20">
        <v>9.4</v>
      </c>
      <c r="H50" s="20">
        <v>11.9</v>
      </c>
      <c r="I50" s="20">
        <v>11.43</v>
      </c>
      <c r="J50" s="20">
        <v>436.7</v>
      </c>
      <c r="K50" s="87" t="s">
        <v>55</v>
      </c>
      <c r="L50" s="21">
        <v>55.98</v>
      </c>
    </row>
    <row r="51" spans="1:12">
      <c r="A51" s="15"/>
      <c r="B51" s="16"/>
      <c r="C51" s="69"/>
      <c r="D51" s="18" t="s">
        <v>36</v>
      </c>
      <c r="E51" s="3" t="s">
        <v>111</v>
      </c>
      <c r="F51" s="53">
        <v>200</v>
      </c>
      <c r="G51" s="20">
        <v>0.7</v>
      </c>
      <c r="H51" s="20">
        <v>0.3</v>
      </c>
      <c r="I51" s="20">
        <v>11.4</v>
      </c>
      <c r="J51" s="20">
        <v>45.6</v>
      </c>
      <c r="K51" s="87" t="s">
        <v>112</v>
      </c>
      <c r="L51" s="21">
        <v>5.3</v>
      </c>
    </row>
    <row r="52" spans="1:12">
      <c r="A52" s="15"/>
      <c r="B52" s="16"/>
      <c r="C52" s="69"/>
      <c r="D52" s="18" t="s">
        <v>39</v>
      </c>
      <c r="E52" s="52" t="s">
        <v>40</v>
      </c>
      <c r="F52" s="21">
        <v>40</v>
      </c>
      <c r="G52" s="49">
        <v>2.7949999999999999</v>
      </c>
      <c r="H52" s="49">
        <v>0.43</v>
      </c>
      <c r="I52" s="49">
        <v>17.63</v>
      </c>
      <c r="J52" s="49">
        <v>70</v>
      </c>
      <c r="K52" s="87"/>
      <c r="L52" s="21">
        <v>3.32</v>
      </c>
    </row>
    <row r="53" spans="1:12">
      <c r="A53" s="15"/>
      <c r="B53" s="16"/>
      <c r="C53" s="69"/>
      <c r="D53" s="3"/>
      <c r="E53" s="71"/>
      <c r="F53" s="72"/>
      <c r="G53" s="66"/>
      <c r="H53" s="66"/>
      <c r="I53" s="66"/>
      <c r="J53" s="66"/>
      <c r="K53" s="92"/>
      <c r="L53" s="93"/>
    </row>
    <row r="54" spans="1:12">
      <c r="A54" s="15"/>
      <c r="B54" s="16"/>
      <c r="C54" s="69"/>
      <c r="D54" s="3"/>
      <c r="E54" s="71"/>
      <c r="F54" s="72"/>
      <c r="G54" s="66"/>
      <c r="H54" s="66"/>
      <c r="I54" s="66"/>
      <c r="J54" s="66"/>
      <c r="K54" s="92"/>
      <c r="L54" s="93"/>
    </row>
    <row r="55" spans="1:12" ht="16" thickBot="1">
      <c r="A55" s="15"/>
      <c r="B55" s="16"/>
      <c r="C55" s="69"/>
      <c r="D55" s="54" t="s">
        <v>32</v>
      </c>
      <c r="E55" s="55"/>
      <c r="F55" s="51">
        <f>SUM(F49:F52)</f>
        <v>700</v>
      </c>
      <c r="G55" s="57">
        <f>SUM(G49:G52)</f>
        <v>18.295000000000002</v>
      </c>
      <c r="H55" s="57">
        <f>SUM(H49:H52)</f>
        <v>18.53</v>
      </c>
      <c r="I55" s="57">
        <f>SUM(I49:I52)</f>
        <v>62.760000000000005</v>
      </c>
      <c r="J55" s="57">
        <f>SUM(J49:J52)</f>
        <v>750.9</v>
      </c>
      <c r="K55" s="91"/>
      <c r="L55" s="57">
        <f>SUM(L49:L52)</f>
        <v>82.999999999999986</v>
      </c>
    </row>
    <row r="56" spans="1:12" ht="15.75" customHeight="1" thickBot="1">
      <c r="A56" s="38">
        <f>A39</f>
        <v>1</v>
      </c>
      <c r="B56" s="39">
        <f>B39</f>
        <v>3</v>
      </c>
      <c r="C56" s="156" t="s">
        <v>41</v>
      </c>
      <c r="D56" s="157"/>
      <c r="E56" s="58"/>
      <c r="F56" s="40">
        <f>F47+F55</f>
        <v>1390</v>
      </c>
      <c r="G56" s="43">
        <f>G47+G55</f>
        <v>34.484999999999999</v>
      </c>
      <c r="H56" s="43">
        <f>H47+H55</f>
        <v>34.620000000000005</v>
      </c>
      <c r="I56" s="43">
        <f>I47+I55</f>
        <v>155.47999999999999</v>
      </c>
      <c r="J56" s="43">
        <f>J47+J55</f>
        <v>1379.8</v>
      </c>
      <c r="K56" s="85"/>
      <c r="L56" s="86">
        <f>L47+L55</f>
        <v>207.99999999999997</v>
      </c>
    </row>
    <row r="57" spans="1:12" ht="26.5">
      <c r="A57" s="15">
        <v>1</v>
      </c>
      <c r="B57" s="16">
        <v>4</v>
      </c>
      <c r="C57" s="17" t="s">
        <v>23</v>
      </c>
      <c r="D57" s="25" t="s">
        <v>24</v>
      </c>
      <c r="E57" s="63" t="s">
        <v>124</v>
      </c>
      <c r="F57" s="73">
        <v>200</v>
      </c>
      <c r="G57" s="62">
        <v>12.2</v>
      </c>
      <c r="H57" s="62">
        <v>12.399999999999999</v>
      </c>
      <c r="I57" s="62">
        <v>42.58</v>
      </c>
      <c r="J57" s="62">
        <v>307.8</v>
      </c>
      <c r="K57" s="87" t="s">
        <v>125</v>
      </c>
      <c r="L57" s="48">
        <v>42.53</v>
      </c>
    </row>
    <row r="58" spans="1:12">
      <c r="A58" s="15"/>
      <c r="B58" s="16"/>
      <c r="C58" s="17"/>
      <c r="D58" s="3"/>
      <c r="E58" s="63"/>
      <c r="F58" s="74"/>
      <c r="G58" s="62"/>
      <c r="H58" s="62"/>
      <c r="I58" s="62"/>
      <c r="J58" s="62"/>
      <c r="K58" s="87"/>
      <c r="L58" s="48"/>
    </row>
    <row r="59" spans="1:12">
      <c r="A59" s="15"/>
      <c r="B59" s="16"/>
      <c r="C59" s="17"/>
      <c r="D59" s="18" t="s">
        <v>26</v>
      </c>
      <c r="E59" s="140" t="s">
        <v>99</v>
      </c>
      <c r="F59" s="75">
        <v>60</v>
      </c>
      <c r="G59" s="20">
        <v>3.8</v>
      </c>
      <c r="H59" s="20">
        <v>4.4000000000000004</v>
      </c>
      <c r="I59" s="20">
        <v>12.4</v>
      </c>
      <c r="J59" s="20">
        <v>128</v>
      </c>
      <c r="K59" s="87" t="s">
        <v>28</v>
      </c>
      <c r="L59" s="21">
        <v>46</v>
      </c>
    </row>
    <row r="60" spans="1:12">
      <c r="A60" s="15"/>
      <c r="B60" s="16"/>
      <c r="C60" s="17"/>
      <c r="D60" s="18" t="s">
        <v>29</v>
      </c>
      <c r="E60" s="148" t="s">
        <v>109</v>
      </c>
      <c r="F60" s="75">
        <v>200</v>
      </c>
      <c r="G60" s="20">
        <v>0.2</v>
      </c>
      <c r="H60" s="20">
        <v>0.02</v>
      </c>
      <c r="I60" s="20">
        <v>23.7</v>
      </c>
      <c r="J60" s="49">
        <v>64.8</v>
      </c>
      <c r="K60" s="87" t="s">
        <v>110</v>
      </c>
      <c r="L60" s="49">
        <v>15.25</v>
      </c>
    </row>
    <row r="61" spans="1:12">
      <c r="A61" s="15"/>
      <c r="B61" s="16"/>
      <c r="C61" s="17"/>
      <c r="D61" s="18" t="s">
        <v>31</v>
      </c>
      <c r="E61" s="76" t="s">
        <v>58</v>
      </c>
      <c r="F61" s="77">
        <v>130</v>
      </c>
      <c r="G61" s="20">
        <v>0.53600000000000003</v>
      </c>
      <c r="H61" s="20">
        <v>0.26800000000000002</v>
      </c>
      <c r="I61" s="20">
        <v>11.472</v>
      </c>
      <c r="J61" s="20">
        <v>66.599999999999994</v>
      </c>
      <c r="K61" s="89"/>
      <c r="L61" s="21">
        <v>21.22</v>
      </c>
    </row>
    <row r="62" spans="1:12">
      <c r="A62" s="15"/>
      <c r="B62" s="16"/>
      <c r="C62" s="17"/>
      <c r="D62" s="3"/>
      <c r="E62" s="76"/>
      <c r="F62" s="77"/>
      <c r="G62" s="20"/>
      <c r="H62" s="20"/>
      <c r="I62" s="20"/>
      <c r="J62" s="20"/>
      <c r="K62" s="89"/>
      <c r="L62" s="21"/>
    </row>
    <row r="63" spans="1:12">
      <c r="A63" s="15"/>
      <c r="B63" s="16"/>
      <c r="C63" s="17"/>
      <c r="D63" s="3"/>
      <c r="E63" s="52"/>
      <c r="F63" s="75"/>
      <c r="G63" s="49"/>
      <c r="H63" s="49"/>
      <c r="I63" s="49"/>
      <c r="J63" s="49"/>
      <c r="K63" s="89"/>
      <c r="L63" s="49"/>
    </row>
    <row r="64" spans="1:12">
      <c r="A64" s="23"/>
      <c r="B64" s="24"/>
      <c r="C64" s="25"/>
      <c r="D64" s="26" t="s">
        <v>32</v>
      </c>
      <c r="E64" s="27"/>
      <c r="F64" s="12">
        <f>SUM(F57:F63)</f>
        <v>590</v>
      </c>
      <c r="G64" s="28">
        <f>SUM(G57:G63)</f>
        <v>16.736000000000001</v>
      </c>
      <c r="H64" s="28">
        <f>SUM(H57:H63)</f>
        <v>17.087999999999997</v>
      </c>
      <c r="I64" s="28">
        <f>SUM(I57:I63)</f>
        <v>90.151999999999987</v>
      </c>
      <c r="J64" s="28">
        <f>SUM(J57:J63)</f>
        <v>567.20000000000005</v>
      </c>
      <c r="K64" s="90"/>
      <c r="L64" s="28">
        <f>SUM(L57:L63)</f>
        <v>125</v>
      </c>
    </row>
    <row r="65" spans="1:12">
      <c r="A65" s="15">
        <v>1</v>
      </c>
      <c r="B65" s="16">
        <v>4</v>
      </c>
      <c r="C65" s="94" t="s">
        <v>33</v>
      </c>
      <c r="D65" s="95" t="s">
        <v>26</v>
      </c>
      <c r="E65" s="3"/>
      <c r="F65" s="137"/>
      <c r="G65" s="138"/>
      <c r="H65" s="138"/>
      <c r="I65" s="138"/>
      <c r="J65" s="138"/>
      <c r="K65" s="87"/>
      <c r="L65" s="21"/>
    </row>
    <row r="66" spans="1:12" ht="31">
      <c r="A66" s="15"/>
      <c r="B66" s="96"/>
      <c r="C66" s="17"/>
      <c r="D66" s="95" t="s">
        <v>34</v>
      </c>
      <c r="E66" s="3" t="s">
        <v>59</v>
      </c>
      <c r="F66" s="97">
        <v>250</v>
      </c>
      <c r="G66" s="70">
        <v>2.9</v>
      </c>
      <c r="H66" s="70">
        <v>11.5</v>
      </c>
      <c r="I66" s="70">
        <v>21</v>
      </c>
      <c r="J66" s="70">
        <v>141</v>
      </c>
      <c r="K66" s="87" t="s">
        <v>60</v>
      </c>
      <c r="L66" s="21">
        <v>9.1</v>
      </c>
    </row>
    <row r="67" spans="1:12" ht="26.5">
      <c r="A67" s="15"/>
      <c r="B67" s="16"/>
      <c r="C67" s="17"/>
      <c r="D67" s="18" t="s">
        <v>35</v>
      </c>
      <c r="E67" s="3" t="s">
        <v>61</v>
      </c>
      <c r="F67" s="97">
        <v>100</v>
      </c>
      <c r="G67" s="20">
        <v>14.06</v>
      </c>
      <c r="H67" s="20">
        <v>8.52</v>
      </c>
      <c r="I67" s="20">
        <v>26.02</v>
      </c>
      <c r="J67" s="20">
        <v>265.2</v>
      </c>
      <c r="K67" s="87" t="s">
        <v>62</v>
      </c>
      <c r="L67" s="21">
        <v>53.58</v>
      </c>
    </row>
    <row r="68" spans="1:12">
      <c r="A68" s="15"/>
      <c r="B68" s="16"/>
      <c r="C68" s="17"/>
      <c r="D68" s="18" t="s">
        <v>56</v>
      </c>
      <c r="E68" s="3" t="s">
        <v>63</v>
      </c>
      <c r="F68" s="75">
        <v>150</v>
      </c>
      <c r="G68" s="20">
        <v>5.3</v>
      </c>
      <c r="H68" s="20">
        <v>4.3499999999999996</v>
      </c>
      <c r="I68" s="20">
        <v>35.1</v>
      </c>
      <c r="J68" s="20">
        <v>250.2</v>
      </c>
      <c r="K68" s="87" t="s">
        <v>64</v>
      </c>
      <c r="L68" s="21">
        <v>14.35</v>
      </c>
    </row>
    <row r="69" spans="1:12">
      <c r="A69" s="15"/>
      <c r="B69" s="16"/>
      <c r="C69" s="17"/>
      <c r="D69" s="18" t="s">
        <v>36</v>
      </c>
      <c r="E69" s="140" t="s">
        <v>72</v>
      </c>
      <c r="F69" s="97">
        <v>200</v>
      </c>
      <c r="G69" s="20">
        <v>0.2</v>
      </c>
      <c r="H69" s="20">
        <v>0</v>
      </c>
      <c r="I69" s="20">
        <v>5</v>
      </c>
      <c r="J69" s="32">
        <v>20</v>
      </c>
      <c r="K69" s="139" t="s">
        <v>73</v>
      </c>
      <c r="L69" s="20">
        <v>1.47</v>
      </c>
    </row>
    <row r="70" spans="1:12">
      <c r="A70" s="15"/>
      <c r="B70" s="16"/>
      <c r="C70" s="17"/>
      <c r="D70" s="18" t="s">
        <v>39</v>
      </c>
      <c r="E70" s="3" t="s">
        <v>40</v>
      </c>
      <c r="F70" s="75">
        <v>47</v>
      </c>
      <c r="G70" s="20">
        <v>2.21</v>
      </c>
      <c r="H70" s="20">
        <v>0.34</v>
      </c>
      <c r="I70" s="20">
        <v>13.94</v>
      </c>
      <c r="J70" s="49">
        <v>94</v>
      </c>
      <c r="K70" s="89"/>
      <c r="L70" s="49">
        <v>4.5</v>
      </c>
    </row>
    <row r="71" spans="1:12">
      <c r="A71" s="15"/>
      <c r="B71" s="16"/>
      <c r="C71" s="17"/>
      <c r="D71" s="3"/>
      <c r="E71" s="47"/>
      <c r="F71" s="98"/>
      <c r="G71" s="99"/>
      <c r="H71" s="99"/>
      <c r="I71" s="99"/>
      <c r="J71" s="66"/>
      <c r="K71" s="117"/>
      <c r="L71" s="66"/>
    </row>
    <row r="72" spans="1:12">
      <c r="A72" s="15"/>
      <c r="B72" s="16"/>
      <c r="C72" s="17"/>
      <c r="D72" s="3"/>
      <c r="E72" s="47"/>
      <c r="F72" s="98"/>
      <c r="G72" s="141"/>
      <c r="H72" s="141"/>
      <c r="I72" s="141"/>
      <c r="J72" s="142"/>
      <c r="K72" s="117"/>
      <c r="L72" s="66"/>
    </row>
    <row r="73" spans="1:12" ht="16" thickBot="1">
      <c r="A73" s="15"/>
      <c r="B73" s="16"/>
      <c r="C73" s="17"/>
      <c r="D73" s="54" t="s">
        <v>32</v>
      </c>
      <c r="E73" s="55"/>
      <c r="F73" s="100">
        <f>SUM(F66:F70)</f>
        <v>747</v>
      </c>
      <c r="G73" s="57">
        <f>SUM(G66:G70)</f>
        <v>24.67</v>
      </c>
      <c r="H73" s="57">
        <f>SUM(H66:H70)</f>
        <v>24.709999999999997</v>
      </c>
      <c r="I73" s="57">
        <f>SUM(I66:I70)</f>
        <v>101.06</v>
      </c>
      <c r="J73" s="57">
        <f>SUM(J66:J70)</f>
        <v>770.4</v>
      </c>
      <c r="K73" s="91"/>
      <c r="L73" s="57">
        <f>SUM(L66:L70)</f>
        <v>83</v>
      </c>
    </row>
    <row r="74" spans="1:12" ht="15.75" customHeight="1" thickBot="1">
      <c r="A74" s="101">
        <f>A57</f>
        <v>1</v>
      </c>
      <c r="B74" s="102">
        <f>B57</f>
        <v>4</v>
      </c>
      <c r="C74" s="156" t="s">
        <v>41</v>
      </c>
      <c r="D74" s="157"/>
      <c r="E74" s="41"/>
      <c r="F74" s="40">
        <f>F64+F73</f>
        <v>1337</v>
      </c>
      <c r="G74" s="43">
        <f>G64+G73</f>
        <v>41.406000000000006</v>
      </c>
      <c r="H74" s="43">
        <f>H64+H73</f>
        <v>41.797999999999995</v>
      </c>
      <c r="I74" s="43">
        <f>I64+I73</f>
        <v>191.21199999999999</v>
      </c>
      <c r="J74" s="43">
        <f>J64+J73</f>
        <v>1337.6</v>
      </c>
      <c r="K74" s="85"/>
      <c r="L74" s="86">
        <f>L64+L73</f>
        <v>208</v>
      </c>
    </row>
    <row r="75" spans="1:12" ht="46.5">
      <c r="A75" s="103">
        <v>1</v>
      </c>
      <c r="B75" s="44">
        <v>5</v>
      </c>
      <c r="C75" s="104" t="s">
        <v>23</v>
      </c>
      <c r="D75" s="18" t="s">
        <v>24</v>
      </c>
      <c r="E75" s="3" t="s">
        <v>126</v>
      </c>
      <c r="F75" s="97">
        <f>30+95+150</f>
        <v>275</v>
      </c>
      <c r="G75" s="20">
        <v>12.05</v>
      </c>
      <c r="H75" s="20">
        <v>15.5</v>
      </c>
      <c r="I75" s="20">
        <v>30.700000000000003</v>
      </c>
      <c r="J75" s="20">
        <v>336.8</v>
      </c>
      <c r="K75" s="87" t="s">
        <v>65</v>
      </c>
      <c r="L75" s="21">
        <v>91.25</v>
      </c>
    </row>
    <row r="76" spans="1:12">
      <c r="A76" s="103"/>
      <c r="B76" s="44"/>
      <c r="C76" s="104"/>
      <c r="D76" s="3"/>
      <c r="E76" s="3"/>
      <c r="F76" s="75"/>
      <c r="G76" s="20"/>
      <c r="H76" s="20"/>
      <c r="I76" s="20"/>
      <c r="J76" s="20"/>
      <c r="K76" s="87"/>
      <c r="L76" s="21"/>
    </row>
    <row r="77" spans="1:12">
      <c r="A77" s="103"/>
      <c r="B77" s="44"/>
      <c r="C77" s="104"/>
      <c r="D77" s="25" t="s">
        <v>141</v>
      </c>
      <c r="E77" s="63" t="s">
        <v>127</v>
      </c>
      <c r="F77" s="74">
        <v>90</v>
      </c>
      <c r="G77" s="62">
        <v>5.4</v>
      </c>
      <c r="H77" s="62">
        <v>7.2</v>
      </c>
      <c r="I77" s="62">
        <v>31.5</v>
      </c>
      <c r="J77" s="62">
        <v>216</v>
      </c>
      <c r="K77" s="118" t="s">
        <v>128</v>
      </c>
      <c r="L77" s="48">
        <v>29.14</v>
      </c>
    </row>
    <row r="78" spans="1:12">
      <c r="A78" s="103"/>
      <c r="B78" s="44"/>
      <c r="C78" s="17"/>
      <c r="D78" s="105" t="s">
        <v>29</v>
      </c>
      <c r="E78" s="52" t="s">
        <v>72</v>
      </c>
      <c r="F78" s="75">
        <v>200</v>
      </c>
      <c r="G78" s="49">
        <v>0.3</v>
      </c>
      <c r="H78" s="49">
        <v>0</v>
      </c>
      <c r="I78" s="49">
        <v>19.91</v>
      </c>
      <c r="J78" s="49">
        <v>20</v>
      </c>
      <c r="K78" s="87" t="s">
        <v>73</v>
      </c>
      <c r="L78" s="49">
        <v>1.47</v>
      </c>
    </row>
    <row r="79" spans="1:12">
      <c r="A79" s="103"/>
      <c r="B79" s="44"/>
      <c r="C79" s="17"/>
      <c r="D79" s="18" t="s">
        <v>39</v>
      </c>
      <c r="E79" s="52" t="s">
        <v>40</v>
      </c>
      <c r="F79" s="75">
        <v>33</v>
      </c>
      <c r="G79" s="49">
        <v>3.7050000000000001</v>
      </c>
      <c r="H79" s="49">
        <v>1.22</v>
      </c>
      <c r="I79" s="49">
        <v>23.37</v>
      </c>
      <c r="J79" s="49">
        <v>122</v>
      </c>
      <c r="K79" s="89"/>
      <c r="L79" s="49">
        <v>3.14</v>
      </c>
    </row>
    <row r="80" spans="1:12">
      <c r="A80" s="103"/>
      <c r="B80" s="44"/>
      <c r="C80" s="17"/>
      <c r="D80" s="3"/>
      <c r="E80" s="52"/>
      <c r="F80" s="75"/>
      <c r="G80" s="49"/>
      <c r="H80" s="49"/>
      <c r="I80" s="49"/>
      <c r="J80" s="49"/>
      <c r="K80" s="89"/>
      <c r="L80" s="49"/>
    </row>
    <row r="81" spans="1:12">
      <c r="A81" s="103"/>
      <c r="B81" s="44"/>
      <c r="C81" s="17"/>
      <c r="D81" s="3"/>
      <c r="E81" s="52"/>
      <c r="F81" s="75"/>
      <c r="G81" s="49"/>
      <c r="H81" s="49"/>
      <c r="I81" s="49"/>
      <c r="J81" s="49"/>
      <c r="K81" s="89"/>
      <c r="L81" s="49"/>
    </row>
    <row r="82" spans="1:12">
      <c r="A82" s="106"/>
      <c r="B82" s="50"/>
      <c r="C82" s="25"/>
      <c r="D82" s="107" t="s">
        <v>32</v>
      </c>
      <c r="E82" s="27"/>
      <c r="F82" s="12">
        <f>SUM(F75:F79)</f>
        <v>598</v>
      </c>
      <c r="G82" s="28">
        <f>SUM(G75:G79)</f>
        <v>21.455000000000005</v>
      </c>
      <c r="H82" s="28">
        <f>SUM(H75:H79)</f>
        <v>23.919999999999998</v>
      </c>
      <c r="I82" s="28">
        <f>SUM(I75:I79)</f>
        <v>105.48</v>
      </c>
      <c r="J82" s="28">
        <f>SUM(J75:J79)</f>
        <v>694.8</v>
      </c>
      <c r="K82" s="90"/>
      <c r="L82" s="28">
        <f>SUM(L75:L79)</f>
        <v>125</v>
      </c>
    </row>
    <row r="83" spans="1:12">
      <c r="A83" s="108">
        <v>1</v>
      </c>
      <c r="B83" s="44">
        <v>5</v>
      </c>
      <c r="C83" s="109" t="s">
        <v>33</v>
      </c>
      <c r="D83" s="95" t="s">
        <v>26</v>
      </c>
      <c r="E83" s="3"/>
      <c r="F83" s="75"/>
      <c r="G83" s="70"/>
      <c r="H83" s="70"/>
      <c r="I83" s="70"/>
      <c r="J83" s="70"/>
      <c r="K83" s="87"/>
      <c r="L83" s="21"/>
    </row>
    <row r="84" spans="1:12" ht="31">
      <c r="A84" s="108"/>
      <c r="B84" s="44"/>
      <c r="C84" s="109"/>
      <c r="D84" s="18" t="s">
        <v>34</v>
      </c>
      <c r="E84" s="3" t="s">
        <v>137</v>
      </c>
      <c r="F84" s="97">
        <v>258</v>
      </c>
      <c r="G84" s="70">
        <v>3.64</v>
      </c>
      <c r="H84" s="70">
        <v>5.53</v>
      </c>
      <c r="I84" s="70">
        <v>13.1</v>
      </c>
      <c r="J84" s="70">
        <v>149.19999999999999</v>
      </c>
      <c r="K84" s="87" t="s">
        <v>138</v>
      </c>
      <c r="L84" s="21">
        <v>18.21</v>
      </c>
    </row>
    <row r="85" spans="1:12">
      <c r="A85" s="108"/>
      <c r="B85" s="44"/>
      <c r="C85" s="109"/>
      <c r="D85" s="18" t="s">
        <v>35</v>
      </c>
      <c r="E85" s="3" t="s">
        <v>139</v>
      </c>
      <c r="F85" s="97">
        <v>100</v>
      </c>
      <c r="G85" s="20">
        <v>11.8</v>
      </c>
      <c r="H85" s="20">
        <v>12.1</v>
      </c>
      <c r="I85" s="20">
        <v>5.2</v>
      </c>
      <c r="J85" s="20">
        <v>294.5</v>
      </c>
      <c r="K85" s="87" t="s">
        <v>88</v>
      </c>
      <c r="L85" s="21">
        <v>45.41</v>
      </c>
    </row>
    <row r="86" spans="1:12">
      <c r="A86" s="108"/>
      <c r="B86" s="44"/>
      <c r="C86" s="109"/>
      <c r="D86" s="18" t="s">
        <v>56</v>
      </c>
      <c r="E86" s="3" t="s">
        <v>66</v>
      </c>
      <c r="F86" s="97">
        <v>150</v>
      </c>
      <c r="G86" s="20">
        <v>5.25</v>
      </c>
      <c r="H86" s="20">
        <v>6.15</v>
      </c>
      <c r="I86" s="20">
        <v>50.3</v>
      </c>
      <c r="J86" s="20">
        <v>220.5</v>
      </c>
      <c r="K86" s="87" t="s">
        <v>67</v>
      </c>
      <c r="L86" s="21">
        <v>11.41</v>
      </c>
    </row>
    <row r="87" spans="1:12">
      <c r="A87" s="108"/>
      <c r="B87" s="44"/>
      <c r="C87" s="109"/>
      <c r="D87" s="18" t="s">
        <v>36</v>
      </c>
      <c r="E87" s="3" t="s">
        <v>140</v>
      </c>
      <c r="F87" s="97">
        <v>200</v>
      </c>
      <c r="G87" s="20">
        <v>1.2</v>
      </c>
      <c r="H87" s="20">
        <v>0.1</v>
      </c>
      <c r="I87" s="20">
        <v>16.399999999999999</v>
      </c>
      <c r="J87" s="20">
        <v>64.8</v>
      </c>
      <c r="K87" s="87" t="s">
        <v>73</v>
      </c>
      <c r="L87" s="21">
        <v>4.8600000000000003</v>
      </c>
    </row>
    <row r="88" spans="1:12">
      <c r="A88" s="108"/>
      <c r="B88" s="44"/>
      <c r="C88" s="109"/>
      <c r="D88" s="18" t="s">
        <v>39</v>
      </c>
      <c r="E88" s="3" t="s">
        <v>40</v>
      </c>
      <c r="F88" s="21">
        <v>33</v>
      </c>
      <c r="G88" s="20">
        <v>2.6</v>
      </c>
      <c r="H88" s="20">
        <v>0.4</v>
      </c>
      <c r="I88" s="20">
        <v>16.399999999999999</v>
      </c>
      <c r="J88" s="20">
        <v>64</v>
      </c>
      <c r="K88" s="89"/>
      <c r="L88" s="21">
        <v>3.11</v>
      </c>
    </row>
    <row r="89" spans="1:12">
      <c r="A89" s="108"/>
      <c r="B89" s="44"/>
      <c r="C89" s="109"/>
      <c r="D89" s="3"/>
      <c r="E89" s="47"/>
      <c r="F89" s="93"/>
      <c r="G89" s="99"/>
      <c r="H89" s="99"/>
      <c r="I89" s="99"/>
      <c r="J89" s="99"/>
      <c r="K89" s="117"/>
      <c r="L89" s="93"/>
    </row>
    <row r="90" spans="1:12">
      <c r="A90" s="108"/>
      <c r="B90" s="44"/>
      <c r="C90" s="109"/>
      <c r="D90" s="3"/>
      <c r="E90" s="47"/>
      <c r="F90" s="93"/>
      <c r="G90" s="99"/>
      <c r="H90" s="99"/>
      <c r="I90" s="99"/>
      <c r="J90" s="99"/>
      <c r="K90" s="117"/>
      <c r="L90" s="93"/>
    </row>
    <row r="91" spans="1:12" ht="16" thickBot="1">
      <c r="A91" s="108"/>
      <c r="B91" s="44"/>
      <c r="C91" s="109"/>
      <c r="D91" s="54" t="s">
        <v>32</v>
      </c>
      <c r="E91" s="55"/>
      <c r="F91" s="51">
        <f>SUM(F84:F88)</f>
        <v>741</v>
      </c>
      <c r="G91" s="57">
        <f>SUM(G84:G88)</f>
        <v>24.490000000000002</v>
      </c>
      <c r="H91" s="57">
        <f>SUM(H84:H88)</f>
        <v>24.28</v>
      </c>
      <c r="I91" s="57">
        <f>SUM(I84:I88)</f>
        <v>101.4</v>
      </c>
      <c r="J91" s="57">
        <f>SUM(J84:J88)</f>
        <v>793</v>
      </c>
      <c r="K91" s="91"/>
      <c r="L91" s="57">
        <f>SUM(L84:L88)</f>
        <v>83</v>
      </c>
    </row>
    <row r="92" spans="1:12" ht="15.75" customHeight="1" thickBot="1">
      <c r="A92" s="101">
        <f>A75</f>
        <v>1</v>
      </c>
      <c r="B92" s="102">
        <f>B75</f>
        <v>5</v>
      </c>
      <c r="C92" s="156" t="s">
        <v>41</v>
      </c>
      <c r="D92" s="157"/>
      <c r="E92" s="41"/>
      <c r="F92" s="40">
        <f>F82+F91</f>
        <v>1339</v>
      </c>
      <c r="G92" s="43">
        <f>G82+G91</f>
        <v>45.945000000000007</v>
      </c>
      <c r="H92" s="43">
        <f>H82+H91</f>
        <v>48.2</v>
      </c>
      <c r="I92" s="43">
        <f>I82+I91</f>
        <v>206.88</v>
      </c>
      <c r="J92" s="43">
        <f>J82+J91</f>
        <v>1487.8</v>
      </c>
      <c r="K92" s="85"/>
      <c r="L92" s="86">
        <f>L82+L91</f>
        <v>208</v>
      </c>
    </row>
    <row r="93" spans="1:12" ht="31">
      <c r="A93" s="15">
        <v>2</v>
      </c>
      <c r="B93" s="16">
        <v>1</v>
      </c>
      <c r="C93" s="17" t="s">
        <v>23</v>
      </c>
      <c r="D93" s="110" t="s">
        <v>24</v>
      </c>
      <c r="E93" s="63" t="s">
        <v>68</v>
      </c>
      <c r="F93" s="73">
        <v>225</v>
      </c>
      <c r="G93" s="62">
        <v>5.4</v>
      </c>
      <c r="H93" s="62">
        <v>4.5</v>
      </c>
      <c r="I93" s="62">
        <v>46</v>
      </c>
      <c r="J93" s="62">
        <v>264.7</v>
      </c>
      <c r="K93" s="87" t="s">
        <v>69</v>
      </c>
      <c r="L93" s="48">
        <v>36.369999999999997</v>
      </c>
    </row>
    <row r="94" spans="1:12">
      <c r="A94" s="15"/>
      <c r="B94" s="16"/>
      <c r="C94" s="17"/>
      <c r="D94" s="3"/>
      <c r="E94" s="63"/>
      <c r="F94" s="73"/>
      <c r="G94" s="62"/>
      <c r="H94" s="62"/>
      <c r="I94" s="62"/>
      <c r="J94" s="62"/>
      <c r="K94" s="87"/>
      <c r="L94" s="48"/>
    </row>
    <row r="95" spans="1:12">
      <c r="A95" s="15"/>
      <c r="B95" s="16"/>
      <c r="C95" s="17"/>
      <c r="D95" s="110" t="s">
        <v>26</v>
      </c>
      <c r="E95" s="3" t="s">
        <v>70</v>
      </c>
      <c r="F95" s="97">
        <v>73</v>
      </c>
      <c r="G95" s="20">
        <v>10.435</v>
      </c>
      <c r="H95" s="20">
        <v>12.649999999999999</v>
      </c>
      <c r="I95" s="20">
        <v>22.07</v>
      </c>
      <c r="J95" s="32">
        <v>225.1</v>
      </c>
      <c r="K95" s="87" t="s">
        <v>71</v>
      </c>
      <c r="L95" s="21">
        <v>60.53</v>
      </c>
    </row>
    <row r="96" spans="1:12">
      <c r="A96" s="15"/>
      <c r="B96" s="16"/>
      <c r="C96" s="17"/>
      <c r="D96" s="95" t="s">
        <v>29</v>
      </c>
      <c r="E96" s="3" t="s">
        <v>92</v>
      </c>
      <c r="F96" s="97">
        <v>205</v>
      </c>
      <c r="G96" s="20">
        <v>0.1</v>
      </c>
      <c r="H96" s="20">
        <v>0.02</v>
      </c>
      <c r="I96" s="20">
        <v>5.0999999999999996</v>
      </c>
      <c r="J96" s="32">
        <v>20.7</v>
      </c>
      <c r="K96" s="87" t="s">
        <v>45</v>
      </c>
      <c r="L96" s="32">
        <v>3.1</v>
      </c>
    </row>
    <row r="97" spans="1:12">
      <c r="A97" s="15"/>
      <c r="B97" s="16"/>
      <c r="C97" s="17"/>
      <c r="D97" s="3"/>
      <c r="E97" s="3"/>
      <c r="F97" s="97"/>
      <c r="G97" s="20"/>
      <c r="H97" s="20"/>
      <c r="I97" s="20"/>
      <c r="J97" s="32"/>
      <c r="K97" s="87"/>
      <c r="L97" s="32"/>
    </row>
    <row r="98" spans="1:12">
      <c r="A98" s="15"/>
      <c r="B98" s="16"/>
      <c r="C98" s="17"/>
      <c r="D98" s="3"/>
      <c r="E98" s="3"/>
      <c r="F98" s="97"/>
      <c r="G98" s="20"/>
      <c r="H98" s="20"/>
      <c r="I98" s="20"/>
      <c r="J98" s="32"/>
      <c r="K98" s="87"/>
      <c r="L98" s="32"/>
    </row>
    <row r="99" spans="1:12">
      <c r="A99" s="23"/>
      <c r="B99" s="24"/>
      <c r="C99" s="25"/>
      <c r="D99" s="26" t="s">
        <v>32</v>
      </c>
      <c r="E99" s="27"/>
      <c r="F99" s="12">
        <f>SUM(F93:F96)</f>
        <v>503</v>
      </c>
      <c r="G99" s="28">
        <f>SUM(G93:G96)</f>
        <v>15.935</v>
      </c>
      <c r="H99" s="28">
        <f>SUM(H93:H96)</f>
        <v>17.169999999999998</v>
      </c>
      <c r="I99" s="28">
        <f>SUM(I93:I96)</f>
        <v>73.169999999999987</v>
      </c>
      <c r="J99" s="28">
        <f>SUM(J93:J96)</f>
        <v>510.49999999999994</v>
      </c>
      <c r="K99" s="90"/>
      <c r="L99" s="28">
        <f>SUM(L93:L96)</f>
        <v>100</v>
      </c>
    </row>
    <row r="100" spans="1:12">
      <c r="A100" s="15">
        <v>2</v>
      </c>
      <c r="B100" s="16">
        <v>1</v>
      </c>
      <c r="C100" s="17" t="s">
        <v>33</v>
      </c>
      <c r="D100" s="95" t="s">
        <v>34</v>
      </c>
      <c r="E100" s="3" t="s">
        <v>101</v>
      </c>
      <c r="F100" s="97">
        <v>250</v>
      </c>
      <c r="G100" s="70">
        <v>4.26</v>
      </c>
      <c r="H100" s="70">
        <v>3.45</v>
      </c>
      <c r="I100" s="70">
        <v>14.59</v>
      </c>
      <c r="J100" s="70">
        <v>117.5</v>
      </c>
      <c r="K100" s="87" t="s">
        <v>103</v>
      </c>
      <c r="L100" s="21">
        <v>17.66</v>
      </c>
    </row>
    <row r="101" spans="1:12">
      <c r="A101" s="15"/>
      <c r="B101" s="16"/>
      <c r="C101" s="17"/>
      <c r="D101" s="145" t="s">
        <v>35</v>
      </c>
      <c r="E101" s="144" t="s">
        <v>102</v>
      </c>
      <c r="F101" s="147">
        <v>110</v>
      </c>
      <c r="G101" s="147">
        <v>10.199999999999999</v>
      </c>
      <c r="H101" s="147">
        <v>21.4</v>
      </c>
      <c r="I101" s="147">
        <v>11.6</v>
      </c>
      <c r="J101" s="70">
        <v>282.10000000000002</v>
      </c>
      <c r="K101" s="87" t="s">
        <v>104</v>
      </c>
      <c r="L101" s="20">
        <v>39.200000000000003</v>
      </c>
    </row>
    <row r="102" spans="1:12">
      <c r="A102" s="15"/>
      <c r="B102" s="16"/>
      <c r="C102" s="17"/>
      <c r="D102" s="145" t="s">
        <v>56</v>
      </c>
      <c r="E102" s="144" t="s">
        <v>74</v>
      </c>
      <c r="F102" s="75">
        <v>150</v>
      </c>
      <c r="G102" s="70">
        <v>8.6999999999999993</v>
      </c>
      <c r="H102" s="70">
        <v>5.8</v>
      </c>
      <c r="I102" s="70">
        <v>46.5</v>
      </c>
      <c r="J102" s="70">
        <v>243.2</v>
      </c>
      <c r="K102" s="87" t="s">
        <v>105</v>
      </c>
      <c r="L102" s="20">
        <v>12.06</v>
      </c>
    </row>
    <row r="103" spans="1:12" ht="18.75" customHeight="1">
      <c r="A103" s="15"/>
      <c r="B103" s="16"/>
      <c r="C103" s="17"/>
      <c r="D103" s="18" t="s">
        <v>36</v>
      </c>
      <c r="E103" s="3" t="s">
        <v>51</v>
      </c>
      <c r="F103" s="75">
        <v>200</v>
      </c>
      <c r="G103" s="20">
        <v>0.1</v>
      </c>
      <c r="H103" s="20">
        <v>0</v>
      </c>
      <c r="I103" s="20">
        <v>14.2</v>
      </c>
      <c r="J103" s="20">
        <v>55.4</v>
      </c>
      <c r="K103" s="87" t="s">
        <v>52</v>
      </c>
      <c r="L103" s="20">
        <v>11.2</v>
      </c>
    </row>
    <row r="104" spans="1:12">
      <c r="A104" s="15"/>
      <c r="B104" s="16"/>
      <c r="C104" s="17"/>
      <c r="D104" s="18" t="s">
        <v>39</v>
      </c>
      <c r="E104" s="3" t="s">
        <v>40</v>
      </c>
      <c r="F104" s="77">
        <v>30</v>
      </c>
      <c r="G104" s="20">
        <v>1.95</v>
      </c>
      <c r="H104" s="20">
        <v>0.34</v>
      </c>
      <c r="I104" s="20">
        <v>12.3</v>
      </c>
      <c r="J104" s="20">
        <v>60</v>
      </c>
      <c r="K104" s="89"/>
      <c r="L104" s="20">
        <v>2.88</v>
      </c>
    </row>
    <row r="105" spans="1:12">
      <c r="A105" s="15"/>
      <c r="B105" s="16"/>
      <c r="C105" s="17"/>
      <c r="D105" s="3"/>
      <c r="E105" s="47"/>
      <c r="F105" s="111"/>
      <c r="G105" s="99"/>
      <c r="H105" s="99"/>
      <c r="I105" s="99"/>
      <c r="J105" s="99"/>
      <c r="K105" s="117"/>
      <c r="L105" s="99"/>
    </row>
    <row r="106" spans="1:12">
      <c r="A106" s="15"/>
      <c r="B106" s="16"/>
      <c r="C106" s="17"/>
      <c r="D106" s="3"/>
      <c r="E106" s="47"/>
      <c r="F106" s="111"/>
      <c r="G106" s="99"/>
      <c r="H106" s="99"/>
      <c r="I106" s="99"/>
      <c r="J106" s="99"/>
      <c r="K106" s="117"/>
      <c r="L106" s="99"/>
    </row>
    <row r="107" spans="1:12" ht="16" thickBot="1">
      <c r="A107" s="15"/>
      <c r="B107" s="16"/>
      <c r="C107" s="17"/>
      <c r="D107" s="54" t="s">
        <v>32</v>
      </c>
      <c r="E107" s="55"/>
      <c r="F107" s="51">
        <f>SUM(F100:F104)</f>
        <v>740</v>
      </c>
      <c r="G107" s="57">
        <f>SUM(G100:G104)</f>
        <v>25.209999999999997</v>
      </c>
      <c r="H107" s="57">
        <f>SUM(H100:H104)</f>
        <v>30.99</v>
      </c>
      <c r="I107" s="57">
        <f>SUM(I100:I104)</f>
        <v>99.19</v>
      </c>
      <c r="J107" s="57">
        <f>SUM(J100:J104)</f>
        <v>758.19999999999993</v>
      </c>
      <c r="K107" s="91"/>
      <c r="L107" s="57">
        <f>SUM(L100:L104)</f>
        <v>83</v>
      </c>
    </row>
    <row r="108" spans="1:12" ht="16" thickBot="1">
      <c r="A108" s="38">
        <f>A93</f>
        <v>2</v>
      </c>
      <c r="B108" s="39">
        <f>B93</f>
        <v>1</v>
      </c>
      <c r="C108" s="156" t="s">
        <v>41</v>
      </c>
      <c r="D108" s="157"/>
      <c r="E108" s="41"/>
      <c r="F108" s="40">
        <f>F99+F107</f>
        <v>1243</v>
      </c>
      <c r="G108" s="43">
        <f>G99+G107</f>
        <v>41.144999999999996</v>
      </c>
      <c r="H108" s="43">
        <f>H99+H107</f>
        <v>48.16</v>
      </c>
      <c r="I108" s="43">
        <f>I99+I107</f>
        <v>172.35999999999999</v>
      </c>
      <c r="J108" s="43">
        <f>J99+J107</f>
        <v>1268.6999999999998</v>
      </c>
      <c r="K108" s="85"/>
      <c r="L108" s="86">
        <f>L99+L107</f>
        <v>183</v>
      </c>
    </row>
    <row r="109" spans="1:12" ht="31">
      <c r="A109" s="44">
        <v>2</v>
      </c>
      <c r="B109" s="16">
        <v>2</v>
      </c>
      <c r="C109" s="17" t="s">
        <v>23</v>
      </c>
      <c r="D109" s="25" t="s">
        <v>24</v>
      </c>
      <c r="E109" s="63" t="s">
        <v>42</v>
      </c>
      <c r="F109" s="73">
        <v>190</v>
      </c>
      <c r="G109" s="62">
        <v>15.100000000000001</v>
      </c>
      <c r="H109" s="62">
        <v>15.71</v>
      </c>
      <c r="I109" s="62">
        <v>49.82</v>
      </c>
      <c r="J109" s="62">
        <v>394.4</v>
      </c>
      <c r="K109" s="87" t="s">
        <v>43</v>
      </c>
      <c r="L109" s="48">
        <v>70.02</v>
      </c>
    </row>
    <row r="110" spans="1:12">
      <c r="A110" s="44"/>
      <c r="B110" s="16"/>
      <c r="C110" s="69"/>
      <c r="D110" s="3"/>
      <c r="E110" s="63"/>
      <c r="F110" s="74"/>
      <c r="G110" s="62"/>
      <c r="H110" s="62"/>
      <c r="I110" s="62"/>
      <c r="J110" s="62"/>
      <c r="K110" s="87"/>
      <c r="L110" s="48"/>
    </row>
    <row r="111" spans="1:12">
      <c r="A111" s="44"/>
      <c r="B111" s="16"/>
      <c r="C111" s="69"/>
      <c r="D111" s="112" t="s">
        <v>29</v>
      </c>
      <c r="E111" s="3" t="s">
        <v>44</v>
      </c>
      <c r="F111" s="75">
        <v>205</v>
      </c>
      <c r="G111" s="20">
        <v>0.2</v>
      </c>
      <c r="H111" s="20">
        <v>0.02</v>
      </c>
      <c r="I111" s="20">
        <v>5.3</v>
      </c>
      <c r="J111" s="20">
        <v>21.8</v>
      </c>
      <c r="K111" s="87" t="s">
        <v>45</v>
      </c>
      <c r="L111" s="21">
        <v>3.2</v>
      </c>
    </row>
    <row r="112" spans="1:12" ht="16.5" customHeight="1">
      <c r="A112" s="44"/>
      <c r="B112" s="16"/>
      <c r="C112" s="69"/>
      <c r="D112" s="18" t="s">
        <v>31</v>
      </c>
      <c r="E112" s="3" t="s">
        <v>46</v>
      </c>
      <c r="F112" s="75">
        <v>110</v>
      </c>
      <c r="G112" s="20">
        <v>0.875</v>
      </c>
      <c r="H112" s="20">
        <v>0.32500000000000001</v>
      </c>
      <c r="I112" s="20">
        <v>12.65</v>
      </c>
      <c r="J112" s="20">
        <v>58.3</v>
      </c>
      <c r="K112" s="3"/>
      <c r="L112" s="21">
        <v>26.78</v>
      </c>
    </row>
    <row r="113" spans="1:12" ht="16.5" customHeight="1">
      <c r="A113" s="44"/>
      <c r="B113" s="16"/>
      <c r="C113" s="69"/>
      <c r="D113" s="3"/>
      <c r="E113" s="5"/>
      <c r="F113" s="77"/>
      <c r="G113" s="20"/>
      <c r="H113" s="20"/>
      <c r="I113" s="20"/>
      <c r="J113" s="20"/>
      <c r="K113" s="87"/>
      <c r="L113" s="20"/>
    </row>
    <row r="114" spans="1:12">
      <c r="A114" s="44"/>
      <c r="B114" s="16"/>
      <c r="C114" s="69"/>
      <c r="D114" s="3"/>
      <c r="E114" s="5"/>
      <c r="F114" s="75"/>
      <c r="G114" s="49"/>
      <c r="H114" s="49"/>
      <c r="I114" s="49"/>
      <c r="J114" s="49"/>
      <c r="K114" s="87"/>
      <c r="L114" s="49"/>
    </row>
    <row r="115" spans="1:12">
      <c r="A115" s="44"/>
      <c r="B115" s="16"/>
      <c r="C115" s="69"/>
      <c r="D115" s="26" t="s">
        <v>32</v>
      </c>
      <c r="E115" s="27"/>
      <c r="F115" s="12">
        <f>SUM(F109:F114)</f>
        <v>505</v>
      </c>
      <c r="G115" s="28">
        <f>SUM(G109:G114)</f>
        <v>16.175000000000001</v>
      </c>
      <c r="H115" s="28">
        <f>SUM(H109:H114)</f>
        <v>16.055</v>
      </c>
      <c r="I115" s="28">
        <f>SUM(I109:I114)</f>
        <v>67.77</v>
      </c>
      <c r="J115" s="28">
        <f>SUM(J109:J114)</f>
        <v>474.5</v>
      </c>
      <c r="K115" s="119"/>
      <c r="L115" s="28">
        <f>SUM(L109:L114)</f>
        <v>100</v>
      </c>
    </row>
    <row r="116" spans="1:12">
      <c r="A116" s="113">
        <v>2</v>
      </c>
      <c r="B116" s="114">
        <v>2</v>
      </c>
      <c r="C116" s="115" t="s">
        <v>33</v>
      </c>
      <c r="D116" s="95" t="s">
        <v>26</v>
      </c>
      <c r="E116" s="3"/>
      <c r="F116" s="75"/>
      <c r="G116" s="70"/>
      <c r="H116" s="70"/>
      <c r="I116" s="70"/>
      <c r="J116" s="70"/>
      <c r="K116" s="87"/>
      <c r="L116" s="21"/>
    </row>
    <row r="117" spans="1:12" ht="31">
      <c r="A117" s="44"/>
      <c r="B117" s="44"/>
      <c r="C117" s="69"/>
      <c r="D117" s="18" t="s">
        <v>34</v>
      </c>
      <c r="E117" s="3" t="s">
        <v>53</v>
      </c>
      <c r="F117" s="97">
        <v>255</v>
      </c>
      <c r="G117" s="70">
        <v>5.94</v>
      </c>
      <c r="H117" s="70">
        <v>8.6999999999999993</v>
      </c>
      <c r="I117" s="70">
        <v>32.299999999999997</v>
      </c>
      <c r="J117" s="70">
        <v>247.7</v>
      </c>
      <c r="K117" s="87" t="s">
        <v>76</v>
      </c>
      <c r="L117" s="20">
        <v>13.36</v>
      </c>
    </row>
    <row r="118" spans="1:12">
      <c r="A118" s="44"/>
      <c r="B118" s="16"/>
      <c r="C118" s="69"/>
      <c r="D118" s="18" t="s">
        <v>35</v>
      </c>
      <c r="E118" s="3" t="s">
        <v>77</v>
      </c>
      <c r="F118" s="97">
        <v>100</v>
      </c>
      <c r="G118" s="20">
        <v>13.5</v>
      </c>
      <c r="H118" s="20">
        <v>8.1</v>
      </c>
      <c r="I118" s="20">
        <v>7.3</v>
      </c>
      <c r="J118" s="20">
        <v>289.2</v>
      </c>
      <c r="K118" s="87" t="s">
        <v>117</v>
      </c>
      <c r="L118" s="20">
        <v>46.03</v>
      </c>
    </row>
    <row r="119" spans="1:12">
      <c r="A119" s="44"/>
      <c r="B119" s="16"/>
      <c r="C119" s="69"/>
      <c r="D119" s="18" t="s">
        <v>56</v>
      </c>
      <c r="E119" s="3" t="s">
        <v>106</v>
      </c>
      <c r="F119" s="97">
        <v>150</v>
      </c>
      <c r="G119" s="20">
        <v>3.5</v>
      </c>
      <c r="H119" s="20">
        <v>3.6</v>
      </c>
      <c r="I119" s="20">
        <v>13.22</v>
      </c>
      <c r="J119" s="20">
        <v>122.5</v>
      </c>
      <c r="K119" s="87" t="s">
        <v>108</v>
      </c>
      <c r="L119" s="21">
        <v>13.22</v>
      </c>
    </row>
    <row r="120" spans="1:12">
      <c r="A120" s="44"/>
      <c r="B120" s="16"/>
      <c r="C120" s="69"/>
      <c r="D120" s="18" t="s">
        <v>36</v>
      </c>
      <c r="E120" s="3" t="s">
        <v>57</v>
      </c>
      <c r="F120" s="75">
        <v>200</v>
      </c>
      <c r="G120" s="20">
        <v>0.7</v>
      </c>
      <c r="H120" s="20">
        <v>0.3</v>
      </c>
      <c r="I120" s="20">
        <v>11.4</v>
      </c>
      <c r="J120" s="20">
        <v>45.6</v>
      </c>
      <c r="K120" s="87" t="s">
        <v>78</v>
      </c>
      <c r="L120" s="21">
        <v>7.63</v>
      </c>
    </row>
    <row r="121" spans="1:12">
      <c r="A121" s="44"/>
      <c r="B121" s="16"/>
      <c r="C121" s="69"/>
      <c r="D121" s="18" t="s">
        <v>39</v>
      </c>
      <c r="E121" s="3" t="s">
        <v>40</v>
      </c>
      <c r="F121" s="77">
        <v>29</v>
      </c>
      <c r="G121" s="20">
        <v>1.8</v>
      </c>
      <c r="H121" s="20">
        <v>0.3</v>
      </c>
      <c r="I121" s="20">
        <v>11.9</v>
      </c>
      <c r="J121" s="20">
        <v>58</v>
      </c>
      <c r="K121" s="89"/>
      <c r="L121" s="21">
        <v>2.76</v>
      </c>
    </row>
    <row r="122" spans="1:12">
      <c r="A122" s="44"/>
      <c r="B122" s="16"/>
      <c r="C122" s="69"/>
      <c r="D122" s="3"/>
      <c r="E122" s="47"/>
      <c r="F122" s="111"/>
      <c r="G122" s="99"/>
      <c r="H122" s="99"/>
      <c r="I122" s="99"/>
      <c r="J122" s="99"/>
      <c r="K122" s="117"/>
      <c r="L122" s="93"/>
    </row>
    <row r="123" spans="1:12">
      <c r="A123" s="44"/>
      <c r="B123" s="16"/>
      <c r="C123" s="69"/>
      <c r="D123" s="3"/>
      <c r="E123" s="47"/>
      <c r="F123" s="111"/>
      <c r="G123" s="99"/>
      <c r="H123" s="99"/>
      <c r="I123" s="99"/>
      <c r="J123" s="99"/>
      <c r="K123" s="117"/>
      <c r="L123" s="93"/>
    </row>
    <row r="124" spans="1:12" ht="16" thickBot="1">
      <c r="A124" s="44"/>
      <c r="B124" s="16"/>
      <c r="C124" s="69"/>
      <c r="D124" s="54" t="s">
        <v>32</v>
      </c>
      <c r="E124" s="55"/>
      <c r="F124" s="51">
        <f>SUM(F117:F121)</f>
        <v>734</v>
      </c>
      <c r="G124" s="57">
        <f>SUM(G117:G121)</f>
        <v>25.44</v>
      </c>
      <c r="H124" s="57">
        <f>SUM(H117:H121)</f>
        <v>21</v>
      </c>
      <c r="I124" s="57">
        <f>SUM(I117:I121)</f>
        <v>76.12</v>
      </c>
      <c r="J124" s="57">
        <f>SUM(J117:J121)</f>
        <v>763</v>
      </c>
      <c r="K124" s="91"/>
      <c r="L124" s="57">
        <f>SUM(L117:L121)</f>
        <v>83</v>
      </c>
    </row>
    <row r="125" spans="1:12" ht="16" thickBot="1">
      <c r="A125" s="38">
        <f>A109</f>
        <v>2</v>
      </c>
      <c r="B125" s="39">
        <f>B109</f>
        <v>2</v>
      </c>
      <c r="C125" s="156" t="s">
        <v>41</v>
      </c>
      <c r="D125" s="157"/>
      <c r="E125" s="58"/>
      <c r="F125" s="40">
        <f>F115+F124</f>
        <v>1239</v>
      </c>
      <c r="G125" s="43">
        <f>G115+G124</f>
        <v>41.615000000000002</v>
      </c>
      <c r="H125" s="43">
        <f>H115+H124</f>
        <v>37.055</v>
      </c>
      <c r="I125" s="43">
        <f>I115+I124</f>
        <v>143.88999999999999</v>
      </c>
      <c r="J125" s="43">
        <f>J115+J124</f>
        <v>1237.5</v>
      </c>
      <c r="K125" s="85"/>
      <c r="L125" s="86">
        <f>L115+L124</f>
        <v>183</v>
      </c>
    </row>
    <row r="126" spans="1:12" ht="52.5">
      <c r="A126" s="15">
        <v>2</v>
      </c>
      <c r="B126" s="16">
        <v>3</v>
      </c>
      <c r="C126" s="17" t="s">
        <v>23</v>
      </c>
      <c r="D126" s="116" t="s">
        <v>79</v>
      </c>
      <c r="E126" s="5" t="s">
        <v>113</v>
      </c>
      <c r="F126" s="97">
        <f>230+40+20</f>
        <v>290</v>
      </c>
      <c r="G126" s="20">
        <v>14.2</v>
      </c>
      <c r="H126" s="20">
        <v>15.23</v>
      </c>
      <c r="I126" s="20">
        <v>48.5</v>
      </c>
      <c r="J126" s="20">
        <f>7.2+161.5+220.5</f>
        <v>389.2</v>
      </c>
      <c r="K126" s="87" t="s">
        <v>100</v>
      </c>
      <c r="L126" s="21">
        <f>10.45+51.52+11.41</f>
        <v>73.38</v>
      </c>
    </row>
    <row r="127" spans="1:12">
      <c r="A127" s="15"/>
      <c r="B127" s="16"/>
      <c r="C127" s="17"/>
      <c r="D127" s="3"/>
      <c r="E127" s="5"/>
      <c r="F127" s="97"/>
      <c r="G127" s="20"/>
      <c r="H127" s="20"/>
      <c r="I127" s="20"/>
      <c r="J127" s="20"/>
      <c r="K127" s="87"/>
      <c r="L127" s="21"/>
    </row>
    <row r="128" spans="1:12">
      <c r="A128" s="15"/>
      <c r="B128" s="16"/>
      <c r="C128" s="17"/>
      <c r="D128" s="120" t="s">
        <v>26</v>
      </c>
      <c r="E128" s="121"/>
      <c r="F128" s="73"/>
      <c r="G128" s="62"/>
      <c r="H128" s="62"/>
      <c r="I128" s="62"/>
      <c r="J128" s="62"/>
      <c r="K128" s="87"/>
      <c r="L128" s="48"/>
    </row>
    <row r="129" spans="1:12">
      <c r="A129" s="15"/>
      <c r="B129" s="16"/>
      <c r="C129" s="17"/>
      <c r="D129" s="116" t="s">
        <v>29</v>
      </c>
      <c r="E129" s="5" t="s">
        <v>92</v>
      </c>
      <c r="F129" s="21">
        <v>205</v>
      </c>
      <c r="G129" s="20">
        <v>0.1</v>
      </c>
      <c r="H129" s="20">
        <v>0.02</v>
      </c>
      <c r="I129" s="20">
        <v>5</v>
      </c>
      <c r="J129" s="20">
        <v>20.399999999999999</v>
      </c>
      <c r="K129" s="87" t="s">
        <v>45</v>
      </c>
      <c r="L129" s="20">
        <v>3.1</v>
      </c>
    </row>
    <row r="130" spans="1:12">
      <c r="A130" s="15"/>
      <c r="B130" s="16"/>
      <c r="C130" s="17"/>
      <c r="D130" s="116" t="s">
        <v>31</v>
      </c>
      <c r="E130" s="146" t="s">
        <v>58</v>
      </c>
      <c r="F130" s="21">
        <v>121</v>
      </c>
      <c r="G130" s="20">
        <v>0.47200000000000003</v>
      </c>
      <c r="H130" s="20">
        <v>0.35399999999999998</v>
      </c>
      <c r="I130" s="20">
        <v>12.154000000000002</v>
      </c>
      <c r="J130" s="20">
        <v>62.9</v>
      </c>
      <c r="K130" s="87"/>
      <c r="L130" s="20">
        <v>19.72</v>
      </c>
    </row>
    <row r="131" spans="1:12">
      <c r="A131" s="15"/>
      <c r="B131" s="16"/>
      <c r="C131" s="17"/>
      <c r="D131" s="122" t="s">
        <v>39</v>
      </c>
      <c r="E131" s="5" t="s">
        <v>40</v>
      </c>
      <c r="F131" s="97">
        <v>40</v>
      </c>
      <c r="G131" s="49">
        <v>2.6</v>
      </c>
      <c r="H131" s="49">
        <v>0.4</v>
      </c>
      <c r="I131" s="49">
        <v>16.399999999999999</v>
      </c>
      <c r="J131" s="49">
        <v>80</v>
      </c>
      <c r="K131" s="87"/>
      <c r="L131" s="49">
        <v>3.8</v>
      </c>
    </row>
    <row r="132" spans="1:12">
      <c r="A132" s="15"/>
      <c r="B132" s="16"/>
      <c r="C132" s="17"/>
      <c r="D132" s="3"/>
      <c r="E132" s="5"/>
      <c r="F132" s="75"/>
      <c r="G132" s="49"/>
      <c r="H132" s="49"/>
      <c r="I132" s="49"/>
      <c r="J132" s="49"/>
      <c r="K132" s="87"/>
      <c r="L132" s="49"/>
    </row>
    <row r="133" spans="1:12">
      <c r="A133" s="15"/>
      <c r="B133" s="16"/>
      <c r="C133" s="17"/>
      <c r="D133" s="3"/>
      <c r="E133" s="5"/>
      <c r="F133" s="75"/>
      <c r="G133" s="49"/>
      <c r="H133" s="49"/>
      <c r="I133" s="49"/>
      <c r="J133" s="49"/>
      <c r="K133" s="87"/>
      <c r="L133" s="49"/>
    </row>
    <row r="134" spans="1:12">
      <c r="A134" s="23"/>
      <c r="B134" s="24"/>
      <c r="C134" s="25"/>
      <c r="D134" s="26" t="s">
        <v>32</v>
      </c>
      <c r="E134" s="27"/>
      <c r="F134" s="123">
        <f>SUM(F126:F131)</f>
        <v>656</v>
      </c>
      <c r="G134" s="124">
        <f>SUM(G126:G131)</f>
        <v>17.372</v>
      </c>
      <c r="H134" s="124">
        <f>SUM(H126:H131)</f>
        <v>16.003999999999998</v>
      </c>
      <c r="I134" s="124">
        <f>SUM(I126:I131)</f>
        <v>82.054000000000002</v>
      </c>
      <c r="J134" s="124">
        <f>SUM(J126:J131)</f>
        <v>552.5</v>
      </c>
      <c r="K134" s="90"/>
      <c r="L134" s="28">
        <f>SUM(L126:L131)</f>
        <v>99.999999999999986</v>
      </c>
    </row>
    <row r="135" spans="1:12">
      <c r="A135" s="125">
        <v>2</v>
      </c>
      <c r="B135" s="114">
        <v>3</v>
      </c>
      <c r="C135" s="94" t="s">
        <v>33</v>
      </c>
      <c r="D135" s="95" t="s">
        <v>26</v>
      </c>
      <c r="E135" s="3"/>
      <c r="F135" s="75"/>
      <c r="G135" s="70"/>
      <c r="H135" s="70"/>
      <c r="I135" s="70"/>
      <c r="J135" s="70"/>
      <c r="K135" s="87"/>
      <c r="L135" s="21"/>
    </row>
    <row r="136" spans="1:12" ht="31">
      <c r="A136" s="103"/>
      <c r="B136" s="44"/>
      <c r="C136" s="109"/>
      <c r="D136" s="126" t="s">
        <v>34</v>
      </c>
      <c r="E136" s="3" t="s">
        <v>80</v>
      </c>
      <c r="F136" s="97">
        <v>257</v>
      </c>
      <c r="G136" s="70">
        <v>5.9</v>
      </c>
      <c r="H136" s="70">
        <v>3.8</v>
      </c>
      <c r="I136" s="70">
        <v>14.3</v>
      </c>
      <c r="J136" s="70">
        <v>128.5</v>
      </c>
      <c r="K136" s="87" t="s">
        <v>81</v>
      </c>
      <c r="L136" s="21">
        <v>15.12</v>
      </c>
    </row>
    <row r="137" spans="1:12">
      <c r="A137" s="15"/>
      <c r="B137" s="16"/>
      <c r="C137" s="17"/>
      <c r="D137" s="127" t="s">
        <v>35</v>
      </c>
      <c r="E137" s="3" t="s">
        <v>82</v>
      </c>
      <c r="F137" s="97">
        <v>110</v>
      </c>
      <c r="G137" s="20">
        <v>10.4</v>
      </c>
      <c r="H137" s="20">
        <v>15.7</v>
      </c>
      <c r="I137" s="20">
        <v>10.199999999999999</v>
      </c>
      <c r="J137" s="20">
        <v>271.5</v>
      </c>
      <c r="K137" s="87" t="s">
        <v>83</v>
      </c>
      <c r="L137" s="21">
        <v>38.54</v>
      </c>
    </row>
    <row r="138" spans="1:12">
      <c r="A138" s="15"/>
      <c r="B138" s="16"/>
      <c r="C138" s="17"/>
      <c r="D138" s="127" t="s">
        <v>56</v>
      </c>
      <c r="E138" s="3" t="s">
        <v>63</v>
      </c>
      <c r="F138" s="97">
        <v>150</v>
      </c>
      <c r="G138" s="20">
        <v>3.8</v>
      </c>
      <c r="H138" s="20">
        <v>4.38</v>
      </c>
      <c r="I138" s="20">
        <v>39.1</v>
      </c>
      <c r="J138" s="20">
        <v>210.2</v>
      </c>
      <c r="K138" s="87" t="s">
        <v>64</v>
      </c>
      <c r="L138" s="21">
        <v>14.35</v>
      </c>
    </row>
    <row r="139" spans="1:12">
      <c r="A139" s="15"/>
      <c r="B139" s="16"/>
      <c r="C139" s="17"/>
      <c r="D139" s="127" t="s">
        <v>36</v>
      </c>
      <c r="E139" s="3" t="s">
        <v>114</v>
      </c>
      <c r="F139" s="97">
        <v>200</v>
      </c>
      <c r="G139" s="20">
        <v>0.5</v>
      </c>
      <c r="H139" s="20">
        <v>0.1</v>
      </c>
      <c r="I139" s="20">
        <v>14.6</v>
      </c>
      <c r="J139" s="20">
        <v>55.4</v>
      </c>
      <c r="K139" s="87" t="s">
        <v>52</v>
      </c>
      <c r="L139" s="21">
        <v>11.2</v>
      </c>
    </row>
    <row r="140" spans="1:12">
      <c r="A140" s="15"/>
      <c r="B140" s="16"/>
      <c r="C140" s="17"/>
      <c r="D140" s="127" t="s">
        <v>39</v>
      </c>
      <c r="E140" s="3" t="s">
        <v>40</v>
      </c>
      <c r="F140" s="21">
        <v>40</v>
      </c>
      <c r="G140" s="20">
        <v>3.5750000000000002</v>
      </c>
      <c r="H140" s="20">
        <v>0.4</v>
      </c>
      <c r="I140" s="20">
        <v>22.55</v>
      </c>
      <c r="J140" s="20">
        <v>80</v>
      </c>
      <c r="K140" s="87"/>
      <c r="L140" s="21">
        <v>3.79</v>
      </c>
    </row>
    <row r="141" spans="1:12">
      <c r="A141" s="15"/>
      <c r="B141" s="16"/>
      <c r="C141" s="17"/>
      <c r="D141" s="3"/>
      <c r="E141" s="47"/>
      <c r="F141" s="111"/>
      <c r="G141" s="99"/>
      <c r="H141" s="99"/>
      <c r="I141" s="99"/>
      <c r="J141" s="99"/>
      <c r="K141" s="92"/>
      <c r="L141" s="93"/>
    </row>
    <row r="142" spans="1:12">
      <c r="A142" s="15"/>
      <c r="B142" s="16"/>
      <c r="C142" s="17"/>
      <c r="D142" s="3"/>
      <c r="E142" s="47"/>
      <c r="F142" s="111"/>
      <c r="G142" s="99"/>
      <c r="H142" s="99"/>
      <c r="I142" s="99"/>
      <c r="J142" s="99"/>
      <c r="K142" s="92"/>
      <c r="L142" s="93"/>
    </row>
    <row r="143" spans="1:12" ht="16" thickBot="1">
      <c r="A143" s="15"/>
      <c r="B143" s="16"/>
      <c r="C143" s="17"/>
      <c r="D143" s="54" t="s">
        <v>32</v>
      </c>
      <c r="E143" s="55"/>
      <c r="F143" s="128">
        <f>SUM(F136:F140)</f>
        <v>757</v>
      </c>
      <c r="G143" s="129">
        <f>SUM(G136:G140)</f>
        <v>24.175000000000001</v>
      </c>
      <c r="H143" s="129">
        <f>SUM(H136:H140)</f>
        <v>24.38</v>
      </c>
      <c r="I143" s="129">
        <f>SUM(I136:I140)</f>
        <v>100.75</v>
      </c>
      <c r="J143" s="129">
        <f>SUM(J136:J140)</f>
        <v>745.6</v>
      </c>
      <c r="K143" s="91"/>
      <c r="L143" s="57">
        <f>SUM(L136:L140)</f>
        <v>83</v>
      </c>
    </row>
    <row r="144" spans="1:12" ht="16" thickBot="1">
      <c r="A144" s="101">
        <f>A126</f>
        <v>2</v>
      </c>
      <c r="B144" s="102">
        <f>B126</f>
        <v>3</v>
      </c>
      <c r="C144" s="156" t="s">
        <v>41</v>
      </c>
      <c r="D144" s="157"/>
      <c r="E144" s="41"/>
      <c r="F144" s="40">
        <f>F134+F143</f>
        <v>1413</v>
      </c>
      <c r="G144" s="43">
        <f>G134+G143</f>
        <v>41.546999999999997</v>
      </c>
      <c r="H144" s="43">
        <f>H134+H143</f>
        <v>40.384</v>
      </c>
      <c r="I144" s="43">
        <f>I134+I143</f>
        <v>182.804</v>
      </c>
      <c r="J144" s="43">
        <f>J134+J143</f>
        <v>1298.0999999999999</v>
      </c>
      <c r="K144" s="85"/>
      <c r="L144" s="86">
        <f>L134+L143</f>
        <v>183</v>
      </c>
    </row>
    <row r="145" spans="1:12" ht="52.5">
      <c r="A145" s="15">
        <v>2</v>
      </c>
      <c r="B145" s="16">
        <v>4</v>
      </c>
      <c r="C145" s="17" t="s">
        <v>23</v>
      </c>
      <c r="D145" s="18" t="s">
        <v>24</v>
      </c>
      <c r="E145" s="3" t="s">
        <v>107</v>
      </c>
      <c r="F145" s="97">
        <f>30+150+120</f>
        <v>300</v>
      </c>
      <c r="G145" s="20">
        <v>13.2</v>
      </c>
      <c r="H145" s="20">
        <v>15.64</v>
      </c>
      <c r="I145" s="20">
        <v>39.200000000000003</v>
      </c>
      <c r="J145" s="20">
        <v>423.3</v>
      </c>
      <c r="K145" s="87" t="s">
        <v>85</v>
      </c>
      <c r="L145" s="20">
        <f>6.37+13.22+54.42</f>
        <v>74.010000000000005</v>
      </c>
    </row>
    <row r="146" spans="1:12">
      <c r="A146" s="15"/>
      <c r="B146" s="16"/>
      <c r="C146" s="17"/>
      <c r="D146" s="3"/>
      <c r="E146" s="3"/>
      <c r="F146" s="97"/>
      <c r="G146" s="20"/>
      <c r="H146" s="20"/>
      <c r="I146" s="20"/>
      <c r="J146" s="20"/>
      <c r="K146" s="87"/>
      <c r="L146" s="20"/>
    </row>
    <row r="147" spans="1:12">
      <c r="A147" s="15"/>
      <c r="B147" s="16"/>
      <c r="C147" s="17"/>
      <c r="D147" s="25" t="s">
        <v>26</v>
      </c>
      <c r="E147" s="63"/>
      <c r="F147" s="74"/>
      <c r="G147" s="62"/>
      <c r="H147" s="62"/>
      <c r="I147" s="62"/>
      <c r="J147" s="62"/>
      <c r="K147" s="118"/>
      <c r="L147" s="62"/>
    </row>
    <row r="148" spans="1:12">
      <c r="A148" s="15"/>
      <c r="B148" s="16"/>
      <c r="C148" s="17"/>
      <c r="D148" s="18" t="s">
        <v>29</v>
      </c>
      <c r="E148" s="3" t="s">
        <v>44</v>
      </c>
      <c r="F148" s="21">
        <v>205</v>
      </c>
      <c r="G148" s="20">
        <v>0.1</v>
      </c>
      <c r="H148" s="20">
        <v>0</v>
      </c>
      <c r="I148" s="20">
        <v>5.3</v>
      </c>
      <c r="J148" s="20">
        <v>21.9</v>
      </c>
      <c r="K148" s="87" t="s">
        <v>45</v>
      </c>
      <c r="L148" s="20">
        <v>3.2</v>
      </c>
    </row>
    <row r="149" spans="1:12">
      <c r="A149" s="15"/>
      <c r="B149" s="16"/>
      <c r="C149" s="17"/>
      <c r="D149" s="105" t="s">
        <v>39</v>
      </c>
      <c r="E149" s="3" t="s">
        <v>40</v>
      </c>
      <c r="F149" s="97">
        <v>30</v>
      </c>
      <c r="G149" s="32">
        <v>1.95</v>
      </c>
      <c r="H149" s="32">
        <v>0.3</v>
      </c>
      <c r="I149" s="32">
        <v>12.3</v>
      </c>
      <c r="J149" s="32">
        <v>60</v>
      </c>
      <c r="K149" s="97"/>
      <c r="L149" s="32">
        <v>2.83</v>
      </c>
    </row>
    <row r="150" spans="1:12">
      <c r="A150" s="15"/>
      <c r="B150" s="16"/>
      <c r="C150" s="17"/>
      <c r="D150" s="105" t="s">
        <v>31</v>
      </c>
      <c r="E150" s="52" t="s">
        <v>58</v>
      </c>
      <c r="F150" s="97">
        <v>123</v>
      </c>
      <c r="G150" s="32">
        <v>0.432</v>
      </c>
      <c r="H150" s="32">
        <v>0.5</v>
      </c>
      <c r="I150" s="32">
        <v>12.1</v>
      </c>
      <c r="J150" s="32">
        <v>64</v>
      </c>
      <c r="K150" s="89"/>
      <c r="L150" s="49">
        <v>19.96</v>
      </c>
    </row>
    <row r="151" spans="1:12">
      <c r="A151" s="16"/>
      <c r="B151" s="16"/>
      <c r="C151" s="17"/>
      <c r="D151" s="3"/>
      <c r="E151" s="52"/>
      <c r="F151" s="97"/>
      <c r="G151" s="32"/>
      <c r="H151" s="32"/>
      <c r="I151" s="32"/>
      <c r="J151" s="32"/>
      <c r="K151" s="89"/>
      <c r="L151" s="49"/>
    </row>
    <row r="152" spans="1:12">
      <c r="A152" s="16"/>
      <c r="B152" s="16"/>
      <c r="C152" s="17"/>
      <c r="D152" s="3"/>
      <c r="E152" s="52"/>
      <c r="F152" s="97"/>
      <c r="G152" s="32"/>
      <c r="H152" s="32"/>
      <c r="I152" s="32"/>
      <c r="J152" s="32"/>
      <c r="K152" s="89"/>
      <c r="L152" s="49"/>
    </row>
    <row r="153" spans="1:12">
      <c r="A153" s="130"/>
      <c r="B153" s="130"/>
      <c r="C153" s="18"/>
      <c r="D153" s="26" t="s">
        <v>32</v>
      </c>
      <c r="E153" s="27"/>
      <c r="F153" s="12">
        <f>SUM(F145:F150)</f>
        <v>658</v>
      </c>
      <c r="G153" s="28">
        <f>SUM(G145:G150)</f>
        <v>15.681999999999999</v>
      </c>
      <c r="H153" s="28">
        <f>SUM(H145:H150)</f>
        <v>16.440000000000001</v>
      </c>
      <c r="I153" s="28">
        <f>SUM(I145:I150)</f>
        <v>68.899999999999991</v>
      </c>
      <c r="J153" s="28">
        <f>SUM(J145:J150)</f>
        <v>569.20000000000005</v>
      </c>
      <c r="K153" s="119"/>
      <c r="L153" s="28">
        <f>SUM(L145:L150)</f>
        <v>100</v>
      </c>
    </row>
    <row r="154" spans="1:12">
      <c r="A154" s="15">
        <v>2</v>
      </c>
      <c r="B154" s="16">
        <v>4</v>
      </c>
      <c r="C154" s="17" t="s">
        <v>33</v>
      </c>
      <c r="D154" s="95" t="s">
        <v>26</v>
      </c>
      <c r="E154" s="3"/>
      <c r="F154" s="75"/>
      <c r="G154" s="70"/>
      <c r="H154" s="70"/>
      <c r="I154" s="70"/>
      <c r="J154" s="70"/>
      <c r="K154" s="87"/>
      <c r="L154" s="21"/>
    </row>
    <row r="155" spans="1:12" ht="26.5">
      <c r="A155" s="15"/>
      <c r="B155" s="16"/>
      <c r="C155" s="17"/>
      <c r="D155" s="18" t="s">
        <v>34</v>
      </c>
      <c r="E155" s="3" t="s">
        <v>86</v>
      </c>
      <c r="F155" s="97">
        <v>257</v>
      </c>
      <c r="G155" s="70">
        <v>4</v>
      </c>
      <c r="H155" s="70">
        <v>3.9</v>
      </c>
      <c r="I155" s="70">
        <v>19.920000000000002</v>
      </c>
      <c r="J155" s="70">
        <v>101</v>
      </c>
      <c r="K155" s="87" t="s">
        <v>115</v>
      </c>
      <c r="L155" s="20">
        <v>17.87</v>
      </c>
    </row>
    <row r="156" spans="1:12">
      <c r="A156" s="15"/>
      <c r="B156" s="16"/>
      <c r="C156" s="17"/>
      <c r="D156" s="18" t="s">
        <v>35</v>
      </c>
      <c r="E156" s="3" t="s">
        <v>87</v>
      </c>
      <c r="F156" s="97">
        <v>100</v>
      </c>
      <c r="G156" s="20">
        <v>9.5</v>
      </c>
      <c r="H156" s="20">
        <v>14.100000000000001</v>
      </c>
      <c r="I156" s="20">
        <v>11.2</v>
      </c>
      <c r="J156" s="20">
        <v>278.8</v>
      </c>
      <c r="K156" s="87" t="s">
        <v>88</v>
      </c>
      <c r="L156" s="20">
        <v>48.26</v>
      </c>
    </row>
    <row r="157" spans="1:12">
      <c r="A157" s="15"/>
      <c r="B157" s="16"/>
      <c r="C157" s="17"/>
      <c r="D157" s="18" t="s">
        <v>56</v>
      </c>
      <c r="E157" s="3" t="s">
        <v>74</v>
      </c>
      <c r="F157" s="97">
        <v>150</v>
      </c>
      <c r="G157" s="32">
        <v>8.6999999999999993</v>
      </c>
      <c r="H157" s="32">
        <v>5.9</v>
      </c>
      <c r="I157" s="32">
        <v>46.58</v>
      </c>
      <c r="J157" s="32">
        <v>243.2</v>
      </c>
      <c r="K157" s="87" t="s">
        <v>75</v>
      </c>
      <c r="L157" s="32">
        <v>12.06</v>
      </c>
    </row>
    <row r="158" spans="1:12">
      <c r="A158" s="15"/>
      <c r="B158" s="16"/>
      <c r="C158" s="17"/>
      <c r="D158" s="18" t="s">
        <v>36</v>
      </c>
      <c r="E158" s="3" t="s">
        <v>72</v>
      </c>
      <c r="F158" s="97">
        <v>200</v>
      </c>
      <c r="G158" s="20">
        <v>0.1</v>
      </c>
      <c r="H158" s="20">
        <v>0</v>
      </c>
      <c r="I158" s="20">
        <v>5</v>
      </c>
      <c r="J158" s="32">
        <v>22</v>
      </c>
      <c r="K158" s="87" t="s">
        <v>73</v>
      </c>
      <c r="L158" s="20">
        <v>1.47</v>
      </c>
    </row>
    <row r="159" spans="1:12">
      <c r="A159" s="15"/>
      <c r="B159" s="16"/>
      <c r="C159" s="17"/>
      <c r="D159" s="18" t="s">
        <v>39</v>
      </c>
      <c r="E159" s="3" t="s">
        <v>40</v>
      </c>
      <c r="F159" s="97">
        <v>35</v>
      </c>
      <c r="G159" s="20">
        <v>2.27</v>
      </c>
      <c r="H159" s="20">
        <v>0.35</v>
      </c>
      <c r="I159" s="20">
        <v>14.35</v>
      </c>
      <c r="J159" s="20">
        <v>70</v>
      </c>
      <c r="K159" s="89"/>
      <c r="L159" s="20">
        <v>3.34</v>
      </c>
    </row>
    <row r="160" spans="1:12">
      <c r="A160" s="15"/>
      <c r="B160" s="16"/>
      <c r="C160" s="17"/>
      <c r="D160" s="3"/>
      <c r="E160" s="47"/>
      <c r="F160" s="131"/>
      <c r="G160" s="99"/>
      <c r="H160" s="99"/>
      <c r="I160" s="99"/>
      <c r="J160" s="99"/>
      <c r="K160" s="117"/>
      <c r="L160" s="99"/>
    </row>
    <row r="161" spans="1:12">
      <c r="A161" s="15"/>
      <c r="B161" s="16"/>
      <c r="C161" s="17"/>
      <c r="D161" s="3"/>
      <c r="E161" s="47"/>
      <c r="F161" s="131"/>
      <c r="G161" s="99"/>
      <c r="H161" s="99"/>
      <c r="I161" s="99"/>
      <c r="J161" s="99"/>
      <c r="K161" s="117"/>
      <c r="L161" s="99"/>
    </row>
    <row r="162" spans="1:12" ht="16" thickBot="1">
      <c r="A162" s="15"/>
      <c r="B162" s="16"/>
      <c r="C162" s="17"/>
      <c r="D162" s="54" t="s">
        <v>32</v>
      </c>
      <c r="E162" s="55"/>
      <c r="F162" s="51">
        <f>SUM(F155:F159)</f>
        <v>742</v>
      </c>
      <c r="G162" s="57">
        <f>SUM(G155:G159)</f>
        <v>24.57</v>
      </c>
      <c r="H162" s="57">
        <f>SUM(H155:H159)</f>
        <v>24.25</v>
      </c>
      <c r="I162" s="57">
        <f>SUM(I155:I159)</f>
        <v>97.05</v>
      </c>
      <c r="J162" s="57">
        <f>SUM(J155:J159)</f>
        <v>715</v>
      </c>
      <c r="K162" s="91"/>
      <c r="L162" s="57">
        <f>SUM(L155:L159)</f>
        <v>83</v>
      </c>
    </row>
    <row r="163" spans="1:12" ht="16" thickBot="1">
      <c r="A163" s="38">
        <f>A145</f>
        <v>2</v>
      </c>
      <c r="B163" s="39">
        <f>B145</f>
        <v>4</v>
      </c>
      <c r="C163" s="156" t="s">
        <v>41</v>
      </c>
      <c r="D163" s="157"/>
      <c r="E163" s="41"/>
      <c r="F163" s="40">
        <f>F153+F162</f>
        <v>1400</v>
      </c>
      <c r="G163" s="43">
        <f>G153+G162</f>
        <v>40.251999999999995</v>
      </c>
      <c r="H163" s="43">
        <f>H153+H162</f>
        <v>40.69</v>
      </c>
      <c r="I163" s="43">
        <f>I153+I162</f>
        <v>165.95</v>
      </c>
      <c r="J163" s="43">
        <f>J153+J162</f>
        <v>1284.2</v>
      </c>
      <c r="K163" s="85"/>
      <c r="L163" s="86">
        <f>L153+L162</f>
        <v>183</v>
      </c>
    </row>
    <row r="164" spans="1:12">
      <c r="A164" s="15">
        <v>2</v>
      </c>
      <c r="B164" s="16">
        <v>5</v>
      </c>
      <c r="C164" s="17" t="s">
        <v>23</v>
      </c>
      <c r="D164" s="64" t="s">
        <v>24</v>
      </c>
      <c r="E164" s="63" t="s">
        <v>89</v>
      </c>
      <c r="F164" s="74">
        <v>200</v>
      </c>
      <c r="G164" s="62">
        <v>5.0999999999999996</v>
      </c>
      <c r="H164" s="62">
        <v>6</v>
      </c>
      <c r="I164" s="62">
        <v>22.5</v>
      </c>
      <c r="J164" s="62">
        <v>196.4</v>
      </c>
      <c r="K164" s="87" t="s">
        <v>90</v>
      </c>
      <c r="L164" s="48">
        <v>12.61</v>
      </c>
    </row>
    <row r="165" spans="1:12">
      <c r="A165" s="15"/>
      <c r="B165" s="16"/>
      <c r="C165" s="17"/>
      <c r="D165" s="3"/>
      <c r="E165" s="63"/>
      <c r="F165" s="74"/>
      <c r="G165" s="62"/>
      <c r="H165" s="62"/>
      <c r="I165" s="62"/>
      <c r="J165" s="62"/>
      <c r="K165" s="87"/>
      <c r="L165" s="48"/>
    </row>
    <row r="166" spans="1:12">
      <c r="A166" s="15"/>
      <c r="B166" s="16"/>
      <c r="C166" s="17"/>
      <c r="D166" s="127" t="s">
        <v>26</v>
      </c>
      <c r="E166" s="3" t="s">
        <v>27</v>
      </c>
      <c r="F166" s="75">
        <v>65</v>
      </c>
      <c r="G166" s="20">
        <v>6.8000000000000007</v>
      </c>
      <c r="H166" s="20">
        <v>6.4</v>
      </c>
      <c r="I166" s="20">
        <v>15.399999999999999</v>
      </c>
      <c r="J166" s="20">
        <v>218</v>
      </c>
      <c r="K166" s="87" t="s">
        <v>28</v>
      </c>
      <c r="L166" s="20">
        <v>40.98</v>
      </c>
    </row>
    <row r="167" spans="1:12" ht="31">
      <c r="A167" s="15"/>
      <c r="B167" s="16"/>
      <c r="C167" s="17"/>
      <c r="D167" s="127" t="s">
        <v>91</v>
      </c>
      <c r="E167" s="3" t="s">
        <v>98</v>
      </c>
      <c r="F167" s="97">
        <v>140</v>
      </c>
      <c r="G167" s="20">
        <v>3.9</v>
      </c>
      <c r="H167" s="20">
        <v>3.5</v>
      </c>
      <c r="I167" s="20">
        <v>15.4</v>
      </c>
      <c r="J167" s="20">
        <v>107.8</v>
      </c>
      <c r="K167" s="87"/>
      <c r="L167" s="21">
        <v>20.63</v>
      </c>
    </row>
    <row r="168" spans="1:12">
      <c r="A168" s="15"/>
      <c r="B168" s="16"/>
      <c r="C168" s="17"/>
      <c r="D168" s="105" t="s">
        <v>29</v>
      </c>
      <c r="E168" s="3" t="s">
        <v>92</v>
      </c>
      <c r="F168" s="97">
        <v>205</v>
      </c>
      <c r="G168" s="32">
        <v>0.2</v>
      </c>
      <c r="H168" s="32">
        <v>0</v>
      </c>
      <c r="I168" s="32">
        <v>5.0999999999999996</v>
      </c>
      <c r="J168" s="32">
        <v>20.7</v>
      </c>
      <c r="K168" s="87" t="s">
        <v>45</v>
      </c>
      <c r="L168" s="32">
        <v>3.1</v>
      </c>
    </row>
    <row r="169" spans="1:12">
      <c r="A169" s="15"/>
      <c r="B169" s="16"/>
      <c r="C169" s="17"/>
      <c r="D169" s="105" t="s">
        <v>31</v>
      </c>
      <c r="E169" s="3" t="s">
        <v>58</v>
      </c>
      <c r="F169" s="97">
        <v>140</v>
      </c>
      <c r="G169" s="32">
        <v>0.56000000000000005</v>
      </c>
      <c r="H169" s="32">
        <v>0.28000000000000003</v>
      </c>
      <c r="I169" s="32">
        <v>15.12</v>
      </c>
      <c r="J169" s="32">
        <v>72.8</v>
      </c>
      <c r="K169" s="87"/>
      <c r="L169" s="32">
        <v>22.68</v>
      </c>
    </row>
    <row r="170" spans="1:12">
      <c r="A170" s="15"/>
      <c r="B170" s="16"/>
      <c r="C170" s="17"/>
      <c r="D170" s="3"/>
      <c r="E170" s="3"/>
      <c r="F170" s="97"/>
      <c r="G170" s="32"/>
      <c r="H170" s="32"/>
      <c r="I170" s="32"/>
      <c r="J170" s="32"/>
      <c r="K170" s="87"/>
      <c r="L170" s="32"/>
    </row>
    <row r="171" spans="1:12">
      <c r="A171" s="15"/>
      <c r="B171" s="16"/>
      <c r="C171" s="17"/>
      <c r="D171" s="3"/>
      <c r="E171" s="3"/>
      <c r="F171" s="97"/>
      <c r="G171" s="32"/>
      <c r="H171" s="32"/>
      <c r="I171" s="32"/>
      <c r="J171" s="32"/>
      <c r="K171" s="87"/>
      <c r="L171" s="32"/>
    </row>
    <row r="172" spans="1:12" ht="15.75" customHeight="1">
      <c r="A172" s="23"/>
      <c r="B172" s="24"/>
      <c r="C172" s="25"/>
      <c r="D172" s="26" t="s">
        <v>32</v>
      </c>
      <c r="E172" s="27"/>
      <c r="F172" s="12">
        <f>SUM(F164:F169)</f>
        <v>750</v>
      </c>
      <c r="G172" s="28">
        <f>SUM(G164:G169)</f>
        <v>16.559999999999999</v>
      </c>
      <c r="H172" s="28">
        <f>SUM(H164:H169)</f>
        <v>16.18</v>
      </c>
      <c r="I172" s="28">
        <f>SUM(I164:I169)</f>
        <v>73.52</v>
      </c>
      <c r="J172" s="28">
        <f>SUM(J164:J169)</f>
        <v>615.69999999999993</v>
      </c>
      <c r="K172" s="90"/>
      <c r="L172" s="28">
        <f>SUM(L164:L169)</f>
        <v>100</v>
      </c>
    </row>
    <row r="173" spans="1:12" ht="15.75" customHeight="1">
      <c r="A173" s="125"/>
      <c r="B173" s="114">
        <v>5</v>
      </c>
      <c r="C173" s="94" t="s">
        <v>33</v>
      </c>
      <c r="D173" s="95" t="s">
        <v>26</v>
      </c>
      <c r="E173" s="3"/>
      <c r="F173" s="75"/>
      <c r="G173" s="70"/>
      <c r="H173" s="70"/>
      <c r="I173" s="70"/>
      <c r="J173" s="70"/>
      <c r="K173" s="87"/>
      <c r="L173" s="21"/>
    </row>
    <row r="174" spans="1:12">
      <c r="A174" s="44"/>
      <c r="B174" s="44"/>
      <c r="C174" s="17"/>
      <c r="D174" s="95" t="s">
        <v>34</v>
      </c>
      <c r="E174" s="3" t="s">
        <v>93</v>
      </c>
      <c r="F174" s="75">
        <v>261</v>
      </c>
      <c r="G174" s="70">
        <v>6.12</v>
      </c>
      <c r="H174" s="70">
        <v>4.7</v>
      </c>
      <c r="I174" s="70">
        <v>17.399999999999999</v>
      </c>
      <c r="J174" s="70">
        <v>133.30000000000001</v>
      </c>
      <c r="K174" s="87" t="s">
        <v>94</v>
      </c>
      <c r="L174" s="21">
        <v>17.71</v>
      </c>
    </row>
    <row r="175" spans="1:12">
      <c r="A175" s="44"/>
      <c r="B175" s="44"/>
      <c r="C175" s="17"/>
      <c r="D175" s="95" t="s">
        <v>35</v>
      </c>
      <c r="E175" s="3" t="s">
        <v>95</v>
      </c>
      <c r="F175" s="75">
        <v>90</v>
      </c>
      <c r="G175" s="20">
        <v>10.1</v>
      </c>
      <c r="H175" s="20">
        <v>12.899999999999999</v>
      </c>
      <c r="I175" s="20">
        <v>14.4</v>
      </c>
      <c r="J175" s="20">
        <v>270.10000000000002</v>
      </c>
      <c r="K175" s="87" t="s">
        <v>96</v>
      </c>
      <c r="L175" s="21">
        <v>43.86</v>
      </c>
    </row>
    <row r="176" spans="1:12">
      <c r="A176" s="44"/>
      <c r="B176" s="16"/>
      <c r="C176" s="17"/>
      <c r="D176" s="95" t="s">
        <v>56</v>
      </c>
      <c r="E176" s="3" t="s">
        <v>66</v>
      </c>
      <c r="F176" s="75">
        <v>150</v>
      </c>
      <c r="G176" s="20">
        <v>5.25</v>
      </c>
      <c r="H176" s="20">
        <v>6.15</v>
      </c>
      <c r="I176" s="20">
        <v>40.299999999999997</v>
      </c>
      <c r="J176" s="20">
        <v>220.5</v>
      </c>
      <c r="K176" s="87" t="s">
        <v>67</v>
      </c>
      <c r="L176" s="21">
        <v>11.41</v>
      </c>
    </row>
    <row r="177" spans="1:12">
      <c r="A177" s="15"/>
      <c r="B177" s="16"/>
      <c r="C177" s="17"/>
      <c r="D177" s="18" t="s">
        <v>36</v>
      </c>
      <c r="E177" s="3" t="s">
        <v>116</v>
      </c>
      <c r="F177" s="75">
        <v>200</v>
      </c>
      <c r="G177" s="20">
        <v>1.2</v>
      </c>
      <c r="H177" s="20">
        <v>0.1</v>
      </c>
      <c r="I177" s="20">
        <v>16.399999999999999</v>
      </c>
      <c r="J177" s="32">
        <v>67.7</v>
      </c>
      <c r="K177" s="87" t="s">
        <v>84</v>
      </c>
      <c r="L177" s="21">
        <v>6.74</v>
      </c>
    </row>
    <row r="178" spans="1:12">
      <c r="A178" s="15"/>
      <c r="B178" s="16"/>
      <c r="C178" s="17"/>
      <c r="D178" s="18" t="s">
        <v>39</v>
      </c>
      <c r="E178" s="3" t="s">
        <v>40</v>
      </c>
      <c r="F178" s="77">
        <v>35</v>
      </c>
      <c r="G178" s="20">
        <v>2.08</v>
      </c>
      <c r="H178" s="20">
        <v>0.32</v>
      </c>
      <c r="I178" s="20">
        <v>13.12</v>
      </c>
      <c r="J178" s="20">
        <v>70</v>
      </c>
      <c r="K178" s="89"/>
      <c r="L178" s="21">
        <v>3.28</v>
      </c>
    </row>
    <row r="179" spans="1:12">
      <c r="A179" s="15"/>
      <c r="B179" s="16"/>
      <c r="C179" s="17"/>
      <c r="D179" s="3"/>
      <c r="E179" s="47"/>
      <c r="F179" s="111"/>
      <c r="G179" s="99"/>
      <c r="H179" s="99"/>
      <c r="I179" s="99"/>
      <c r="J179" s="99"/>
      <c r="K179" s="117"/>
      <c r="L179" s="93"/>
    </row>
    <row r="180" spans="1:12">
      <c r="A180" s="15"/>
      <c r="B180" s="16"/>
      <c r="C180" s="17"/>
      <c r="D180" s="3"/>
      <c r="E180" s="47"/>
      <c r="F180" s="111"/>
      <c r="G180" s="99"/>
      <c r="H180" s="99"/>
      <c r="I180" s="99"/>
      <c r="J180" s="99"/>
      <c r="K180" s="117"/>
      <c r="L180" s="93"/>
    </row>
    <row r="181" spans="1:12" ht="16" thickBot="1">
      <c r="A181" s="15"/>
      <c r="B181" s="16"/>
      <c r="C181" s="33"/>
      <c r="D181" s="54" t="s">
        <v>32</v>
      </c>
      <c r="E181" s="55"/>
      <c r="F181" s="51">
        <f>SUM(F174:F178)</f>
        <v>736</v>
      </c>
      <c r="G181" s="57">
        <f>SUM(G174:G178)</f>
        <v>24.75</v>
      </c>
      <c r="H181" s="57">
        <f>SUM(H174:H178)</f>
        <v>24.17</v>
      </c>
      <c r="I181" s="57">
        <f>SUM(I174:I178)</f>
        <v>101.62</v>
      </c>
      <c r="J181" s="57">
        <f>SUM(J174:J178)</f>
        <v>761.60000000000014</v>
      </c>
      <c r="K181" s="91"/>
      <c r="L181" s="57">
        <f>SUM(L174:L178)</f>
        <v>83</v>
      </c>
    </row>
    <row r="182" spans="1:12" ht="16" thickBot="1">
      <c r="A182" s="38">
        <f>A164</f>
        <v>2</v>
      </c>
      <c r="B182" s="39">
        <f>B164</f>
        <v>5</v>
      </c>
      <c r="C182" s="156" t="s">
        <v>41</v>
      </c>
      <c r="D182" s="161"/>
      <c r="E182" s="41"/>
      <c r="F182" s="40">
        <f>F172+F181</f>
        <v>1486</v>
      </c>
      <c r="G182" s="43">
        <f>G172+G181</f>
        <v>41.31</v>
      </c>
      <c r="H182" s="43">
        <f>H172+H181</f>
        <v>40.35</v>
      </c>
      <c r="I182" s="43">
        <f>I172+I181</f>
        <v>175.14</v>
      </c>
      <c r="J182" s="43">
        <f>J172+J181</f>
        <v>1377.3000000000002</v>
      </c>
      <c r="K182" s="85"/>
      <c r="L182" s="86">
        <f>L172+L181</f>
        <v>183</v>
      </c>
    </row>
    <row r="183" spans="1:12" ht="15.65" customHeight="1" thickBot="1">
      <c r="A183" s="132"/>
      <c r="B183" s="133"/>
      <c r="C183" s="158" t="s">
        <v>97</v>
      </c>
      <c r="D183" s="159"/>
      <c r="E183" s="160"/>
      <c r="F183" s="134">
        <f>(F22+F38+F56+F74+F92+F108+F125+F144+F163+F182)/(IF(F22=0,0,1)+IF(F38=0,0,1)+IF(F56=0,0,1)+IF(F74=0,0,1)+IF(F92=0,0,1)+IF(F108=0,0,1)+IF(F125=0,0,1)+IF(F144=0,0,1)+IF(F163=0,0,1)+IF(F182=0,0,1))</f>
        <v>1361.7</v>
      </c>
      <c r="G183" s="134">
        <f>(G22+G38+G56+G74+G92+G108+G125+G144+G163+G182)/(IF(G22=0,0,1)+IF(G38=0,0,1)+IF(G56=0,0,1)+IF(G74=0,0,1)+IF(G92=0,0,1)+IF(G108=0,0,1)+IF(G125=0,0,1)+IF(G144=0,0,1)+IF(G163=0,0,1)+IF(G182=0,0,1))</f>
        <v>40.620600000000003</v>
      </c>
      <c r="H183" s="134">
        <f>(H22+H38+H56+H74+H92+H108+H125+H144+H163+H182)/(IF(H22=0,0,1)+IF(H38=0,0,1)+IF(H56=0,0,1)+IF(H74=0,0,1)+IF(H92=0,0,1)+IF(H108=0,0,1)+IF(H125=0,0,1)+IF(H144=0,0,1)+IF(H163=0,0,1)+IF(H182=0,0,1))</f>
        <v>41.1999</v>
      </c>
      <c r="I183" s="134">
        <f>(I22+I38+I56+I74+I92+I108+I125+I144+I163+I182)/(IF(I22=0,0,1)+IF(I38=0,0,1)+IF(I56=0,0,1)+IF(I74=0,0,1)+IF(I92=0,0,1)+IF(I108=0,0,1)+IF(I125=0,0,1)+IF(I144=0,0,1)+IF(I163=0,0,1)+IF(I182=0,0,1))</f>
        <v>174.56080000000003</v>
      </c>
      <c r="J183" s="134">
        <f>(J22+J38+J56+J74+J92+J108+J125+J144+J163+J182)/(IF(J22=0,0,1)+IF(J38=0,0,1)+IF(J56=0,0,1)+IF(J74=0,0,1)+IF(J92=0,0,1)+IF(J108=0,0,1)+IF(J125=0,0,1)+IF(J144=0,0,1)+IF(J163=0,0,1)+IF(J182=0,0,1))</f>
        <v>1334.3799999999999</v>
      </c>
      <c r="K183" s="135"/>
      <c r="L183" s="136">
        <f>(L22+L38+L56+L74+L92+L108+L125+L144+L163+L182)/(IF(L22=0,0,1)+IF(L38=0,0,1)+IF(L56=0,0,1)+IF(L74=0,0,1)+IF(L92=0,0,1)+IF(L108=0,0,1)+IF(L125=0,0,1)+IF(L144=0,0,1)+IF(L163=0,0,1)+IF(L182=0,0,1))</f>
        <v>195.5</v>
      </c>
    </row>
  </sheetData>
  <mergeCells count="14">
    <mergeCell ref="C183:E183"/>
    <mergeCell ref="C144:D144"/>
    <mergeCell ref="C163:D163"/>
    <mergeCell ref="C182:D182"/>
    <mergeCell ref="C56:D56"/>
    <mergeCell ref="C74:D74"/>
    <mergeCell ref="C92:D92"/>
    <mergeCell ref="C108:D108"/>
    <mergeCell ref="C125:D125"/>
    <mergeCell ref="C1:E1"/>
    <mergeCell ref="H1:K1"/>
    <mergeCell ref="H2:K2"/>
    <mergeCell ref="C22:D22"/>
    <mergeCell ref="C38:D38"/>
  </mergeCells>
  <pageMargins left="0.25" right="0.25" top="0.75" bottom="0.75" header="0.3" footer="0.3"/>
  <pageSetup paperSize="9" scale="58" orientation="portrait" r:id="rId1"/>
  <rowBreaks count="2" manualBreakCount="2">
    <brk id="47" max="16383" man="1"/>
    <brk id="108" max="16383" man="1"/>
  </rowBreaks>
  <ignoredErrors>
    <ignoredError sqref="G13:J13 F145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Анатольевна</cp:lastModifiedBy>
  <cp:lastPrinted>2025-10-02T05:09:17Z</cp:lastPrinted>
  <dcterms:created xsi:type="dcterms:W3CDTF">2022-05-16T14:23:00Z</dcterms:created>
  <dcterms:modified xsi:type="dcterms:W3CDTF">2025-11-09T12:08:57Z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8CB4C7C07E784DA6A43BDFBA1CD23EAE_12</vt:lpwstr>
  </property>
  <property fmtid="{D5CDD505-2E9C-101B-9397-08002B2CF9AE}" pid="3" name="KSOProductBuildVer">
    <vt:lpwstr>1049-12.2.0.22549</vt:lpwstr>
  </property>
</Properties>
</file>